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:\hivatal\PÁLYÁZATOK\2026_Országos Műjégpálya Program\"/>
    </mc:Choice>
  </mc:AlternateContent>
  <xr:revisionPtr revIDLastSave="0" documentId="8_{64D727FD-190B-4B33-8EE8-961561E94C1E}" xr6:coauthVersionLast="47" xr6:coauthVersionMax="47" xr10:uidLastSave="{00000000-0000-0000-0000-000000000000}"/>
  <bookViews>
    <workbookView xWindow="-107" yWindow="-107" windowWidth="20847" windowHeight="11111" activeTab="1" xr2:uid="{00000000-000D-0000-FFFF-FFFF00000000}"/>
  </bookViews>
  <sheets>
    <sheet name="csoportosított" sheetId="1" r:id="rId1"/>
    <sheet name="Munka2" sheetId="4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2" i="4" l="1"/>
  <c r="I10" i="4"/>
  <c r="I6" i="4"/>
  <c r="I7" i="4"/>
  <c r="I8" i="4"/>
  <c r="I9" i="4"/>
  <c r="I11" i="4"/>
  <c r="I5" i="4"/>
  <c r="D12" i="4"/>
  <c r="E12" i="4"/>
  <c r="F12" i="4"/>
  <c r="G12" i="4"/>
  <c r="H12" i="4"/>
  <c r="I229" i="1"/>
  <c r="D229" i="1"/>
  <c r="E229" i="1"/>
  <c r="F229" i="1"/>
  <c r="G229" i="1"/>
  <c r="H229" i="1"/>
  <c r="C229" i="1"/>
  <c r="I228" i="1"/>
  <c r="C320" i="1"/>
  <c r="C284" i="1"/>
  <c r="D13" i="1"/>
  <c r="E13" i="1"/>
  <c r="F13" i="1"/>
  <c r="G13" i="1"/>
  <c r="H13" i="1"/>
  <c r="C13" i="1"/>
  <c r="D25" i="1"/>
  <c r="C41" i="1"/>
  <c r="D75" i="1"/>
  <c r="C75" i="1"/>
  <c r="I72" i="1"/>
  <c r="I73" i="1"/>
  <c r="I74" i="1"/>
  <c r="I177" i="1"/>
  <c r="D178" i="1"/>
  <c r="E178" i="1"/>
  <c r="F178" i="1"/>
  <c r="G178" i="1"/>
  <c r="H178" i="1"/>
  <c r="C178" i="1"/>
  <c r="I171" i="1"/>
  <c r="I172" i="1"/>
  <c r="I173" i="1"/>
  <c r="I174" i="1"/>
  <c r="I175" i="1"/>
  <c r="I176" i="1"/>
  <c r="I226" i="1"/>
  <c r="I227" i="1"/>
  <c r="I225" i="1"/>
  <c r="I224" i="1"/>
  <c r="I223" i="1"/>
  <c r="I222" i="1"/>
  <c r="I221" i="1"/>
  <c r="I12" i="1"/>
  <c r="I215" i="1"/>
  <c r="I216" i="1"/>
  <c r="I217" i="1"/>
  <c r="I218" i="1"/>
  <c r="I12" i="4" l="1"/>
  <c r="I11" i="1"/>
  <c r="I253" i="1"/>
  <c r="I252" i="1"/>
  <c r="I254" i="1"/>
  <c r="I168" i="1" l="1"/>
  <c r="I167" i="1"/>
  <c r="I166" i="1"/>
  <c r="I165" i="1"/>
  <c r="I163" i="1"/>
  <c r="I214" i="1"/>
  <c r="I162" i="1"/>
  <c r="I213" i="1"/>
  <c r="I212" i="1"/>
  <c r="I161" i="1"/>
  <c r="I160" i="1"/>
  <c r="I159" i="1"/>
  <c r="I169" i="1"/>
  <c r="I164" i="1"/>
  <c r="I170" i="1"/>
  <c r="I315" i="1"/>
  <c r="I314" i="1"/>
  <c r="I313" i="1"/>
  <c r="I317" i="1"/>
  <c r="I316" i="1"/>
  <c r="I318" i="1"/>
  <c r="I310" i="1"/>
  <c r="I309" i="1"/>
  <c r="I308" i="1"/>
  <c r="I70" i="1"/>
  <c r="I69" i="1"/>
  <c r="I68" i="1"/>
  <c r="I151" i="1"/>
  <c r="I155" i="1"/>
  <c r="I154" i="1"/>
  <c r="I153" i="1"/>
  <c r="I152" i="1"/>
  <c r="I307" i="1"/>
  <c r="I306" i="1"/>
  <c r="I305" i="1"/>
  <c r="I156" i="1"/>
  <c r="I150" i="1"/>
  <c r="I149" i="1"/>
  <c r="I304" i="1"/>
  <c r="I303" i="1"/>
  <c r="I311" i="1"/>
  <c r="I301" i="1"/>
  <c r="I300" i="1"/>
  <c r="I67" i="1" l="1"/>
  <c r="I66" i="1"/>
  <c r="I248" i="1"/>
  <c r="I246" i="1"/>
  <c r="I278" i="1" l="1"/>
  <c r="I277" i="1"/>
  <c r="I276" i="1"/>
  <c r="I275" i="1"/>
  <c r="I280" i="1"/>
  <c r="I279" i="1"/>
  <c r="I281" i="1"/>
  <c r="I282" i="1"/>
  <c r="I274" i="1"/>
  <c r="I211" i="1"/>
  <c r="I210" i="1"/>
  <c r="I299" i="1"/>
  <c r="I298" i="1"/>
  <c r="I302" i="1"/>
  <c r="I146" i="1"/>
  <c r="I145" i="1"/>
  <c r="I144" i="1"/>
  <c r="I143" i="1"/>
  <c r="I148" i="1"/>
  <c r="I147" i="1"/>
  <c r="I157" i="1"/>
  <c r="I141" i="1"/>
  <c r="I140" i="1"/>
  <c r="I209" i="1"/>
  <c r="I208" i="1"/>
  <c r="I137" i="1"/>
  <c r="I136" i="1"/>
  <c r="I135" i="1"/>
  <c r="I134" i="1"/>
  <c r="I139" i="1"/>
  <c r="I138" i="1"/>
  <c r="I142" i="1"/>
  <c r="I207" i="1"/>
  <c r="I206" i="1"/>
  <c r="I219" i="1"/>
  <c r="I131" i="1"/>
  <c r="I132" i="1"/>
  <c r="I133" i="1"/>
  <c r="I129" i="1"/>
  <c r="I128" i="1"/>
  <c r="I130" i="1"/>
  <c r="I124" i="1"/>
  <c r="I123" i="1"/>
  <c r="I122" i="1"/>
  <c r="I121" i="1"/>
  <c r="I65" i="1"/>
  <c r="I64" i="1"/>
  <c r="I71" i="1"/>
  <c r="I204" i="1"/>
  <c r="I203" i="1"/>
  <c r="I205" i="1"/>
  <c r="I22" i="1"/>
  <c r="I23" i="1"/>
  <c r="I21" i="1"/>
  <c r="I294" i="1"/>
  <c r="I293" i="1"/>
  <c r="I292" i="1"/>
  <c r="I296" i="1"/>
  <c r="I295" i="1"/>
  <c r="I297" i="1"/>
  <c r="I312" i="1"/>
  <c r="I291" i="1"/>
  <c r="I247" i="1"/>
  <c r="I245" i="1"/>
  <c r="I244" i="1"/>
  <c r="I243" i="1"/>
  <c r="I249" i="1"/>
  <c r="I250" i="1"/>
  <c r="I251" i="1"/>
  <c r="I242" i="1"/>
  <c r="I241" i="1"/>
  <c r="I290" i="1"/>
  <c r="I326" i="1"/>
  <c r="C328" i="1"/>
  <c r="I327" i="1"/>
  <c r="I56" i="1"/>
  <c r="I55" i="1"/>
  <c r="I54" i="1"/>
  <c r="I53" i="1"/>
  <c r="I52" i="1"/>
  <c r="I57" i="1"/>
  <c r="I58" i="1"/>
  <c r="I59" i="1"/>
  <c r="I60" i="1"/>
  <c r="I61" i="1"/>
  <c r="I62" i="1"/>
  <c r="I63" i="1"/>
  <c r="I51" i="1"/>
  <c r="I201" i="1"/>
  <c r="I200" i="1"/>
  <c r="I202" i="1"/>
  <c r="I220" i="1"/>
  <c r="I199" i="1"/>
  <c r="F256" i="1"/>
  <c r="D320" i="1"/>
  <c r="C83" i="1"/>
  <c r="E25" i="1"/>
  <c r="F25" i="1"/>
  <c r="G25" i="1"/>
  <c r="H25" i="1"/>
  <c r="C25" i="1"/>
  <c r="D284" i="1"/>
  <c r="E284" i="1"/>
  <c r="F284" i="1"/>
  <c r="H284" i="1"/>
  <c r="G284" i="1"/>
  <c r="I116" i="1"/>
  <c r="I117" i="1"/>
  <c r="I118" i="1"/>
  <c r="I119" i="1"/>
  <c r="I120" i="1"/>
  <c r="I125" i="1"/>
  <c r="I126" i="1"/>
  <c r="I127" i="1"/>
  <c r="I158" i="1"/>
  <c r="F257" i="1" l="1"/>
  <c r="I114" i="1"/>
  <c r="I115" i="1"/>
  <c r="I184" i="1"/>
  <c r="I185" i="1"/>
  <c r="I186" i="1"/>
  <c r="I187" i="1"/>
  <c r="I188" i="1"/>
  <c r="I189" i="1"/>
  <c r="I190" i="1"/>
  <c r="I191" i="1"/>
  <c r="I192" i="1"/>
  <c r="I193" i="1"/>
  <c r="I194" i="1"/>
  <c r="I195" i="1"/>
  <c r="I196" i="1"/>
  <c r="I197" i="1"/>
  <c r="I198" i="1"/>
  <c r="I183" i="1"/>
  <c r="I89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08" i="1"/>
  <c r="I109" i="1"/>
  <c r="I110" i="1"/>
  <c r="I111" i="1"/>
  <c r="I112" i="1"/>
  <c r="I113" i="1"/>
  <c r="I88" i="1"/>
  <c r="I82" i="1"/>
  <c r="I81" i="1"/>
  <c r="I80" i="1"/>
  <c r="I47" i="1"/>
  <c r="I48" i="1"/>
  <c r="I49" i="1"/>
  <c r="I50" i="1"/>
  <c r="I46" i="1"/>
  <c r="I75" i="1" s="1"/>
  <c r="E75" i="1"/>
  <c r="F75" i="1"/>
  <c r="G75" i="1"/>
  <c r="H75" i="1"/>
  <c r="D41" i="1"/>
  <c r="E41" i="1"/>
  <c r="F41" i="1"/>
  <c r="G41" i="1"/>
  <c r="H41" i="1"/>
  <c r="I31" i="1"/>
  <c r="I32" i="1"/>
  <c r="I33" i="1"/>
  <c r="I34" i="1"/>
  <c r="I35" i="1"/>
  <c r="I36" i="1"/>
  <c r="I37" i="1"/>
  <c r="I38" i="1"/>
  <c r="I39" i="1"/>
  <c r="I40" i="1"/>
  <c r="I30" i="1"/>
  <c r="I18" i="1"/>
  <c r="I19" i="1"/>
  <c r="I20" i="1"/>
  <c r="I24" i="1"/>
  <c r="I8" i="1"/>
  <c r="I7" i="1"/>
  <c r="I5" i="1"/>
  <c r="I4" i="1"/>
  <c r="I283" i="1"/>
  <c r="I273" i="1"/>
  <c r="I262" i="1"/>
  <c r="I268" i="1"/>
  <c r="I267" i="1"/>
  <c r="I266" i="1"/>
  <c r="I264" i="1"/>
  <c r="I265" i="1"/>
  <c r="I234" i="1"/>
  <c r="I255" i="1"/>
  <c r="I233" i="1"/>
  <c r="I319" i="1"/>
  <c r="I289" i="1"/>
  <c r="I269" i="1"/>
  <c r="I270" i="1"/>
  <c r="I271" i="1"/>
  <c r="I272" i="1"/>
  <c r="I263" i="1"/>
  <c r="I9" i="1"/>
  <c r="I10" i="1"/>
  <c r="I6" i="1"/>
  <c r="C240" i="1"/>
  <c r="I240" i="1" s="1"/>
  <c r="C239" i="1"/>
  <c r="I239" i="1" s="1"/>
  <c r="I238" i="1"/>
  <c r="C237" i="1"/>
  <c r="I237" i="1" s="1"/>
  <c r="C236" i="1"/>
  <c r="I236" i="1" s="1"/>
  <c r="C235" i="1"/>
  <c r="C256" i="1" s="1"/>
  <c r="C257" i="1" s="1"/>
  <c r="I13" i="1" l="1"/>
  <c r="I178" i="1"/>
  <c r="I320" i="1"/>
  <c r="I235" i="1"/>
  <c r="I25" i="1"/>
  <c r="I284" i="1"/>
  <c r="I83" i="1"/>
  <c r="I41" i="1"/>
  <c r="H328" i="1"/>
  <c r="G328" i="1"/>
  <c r="F328" i="1"/>
  <c r="E328" i="1"/>
  <c r="D328" i="1"/>
  <c r="I328" i="1"/>
  <c r="F320" i="1"/>
  <c r="F83" i="1"/>
  <c r="D83" i="1"/>
  <c r="H256" i="1"/>
  <c r="H257" i="1" s="1"/>
  <c r="G256" i="1"/>
  <c r="G257" i="1" s="1"/>
  <c r="E256" i="1"/>
  <c r="E257" i="1" s="1"/>
  <c r="D256" i="1"/>
  <c r="D257" i="1" s="1"/>
  <c r="H320" i="1"/>
  <c r="G320" i="1"/>
  <c r="E320" i="1"/>
  <c r="E83" i="1"/>
  <c r="G83" i="1"/>
  <c r="H83" i="1"/>
  <c r="D331" i="1" l="1"/>
  <c r="G331" i="1"/>
  <c r="E331" i="1"/>
  <c r="H331" i="1"/>
  <c r="F331" i="1"/>
  <c r="C331" i="1"/>
  <c r="I256" i="1"/>
  <c r="I257" i="1" s="1"/>
  <c r="I331" i="1" l="1"/>
</calcChain>
</file>

<file path=xl/sharedStrings.xml><?xml version="1.0" encoding="utf-8"?>
<sst xmlns="http://schemas.openxmlformats.org/spreadsheetml/2006/main" count="456" uniqueCount="229">
  <si>
    <t>Dátum</t>
  </si>
  <si>
    <t>Munkafolyamat</t>
  </si>
  <si>
    <t>MTZ</t>
  </si>
  <si>
    <t>Kistraktor</t>
  </si>
  <si>
    <t>Segédm.</t>
  </si>
  <si>
    <t>Szakm.</t>
  </si>
  <si>
    <t xml:space="preserve">Óvoda </t>
  </si>
  <si>
    <t>kézi erő (óra)</t>
  </si>
  <si>
    <t>gépi erő (óra)</t>
  </si>
  <si>
    <t>Nettó összeg (Ft)</t>
  </si>
  <si>
    <t>Hitachi Cater</t>
  </si>
  <si>
    <t>Összesen:</t>
  </si>
  <si>
    <t xml:space="preserve">Iskola </t>
  </si>
  <si>
    <t>Iskola konyha</t>
  </si>
  <si>
    <t>Közösségi Ház</t>
  </si>
  <si>
    <t>Bölcsőde</t>
  </si>
  <si>
    <t>Önkormányzat</t>
  </si>
  <si>
    <t>Turisztikai Nonprofit Kft.</t>
  </si>
  <si>
    <t>Burkolási munkálatok</t>
  </si>
  <si>
    <t>FORD</t>
  </si>
  <si>
    <t>Zöldhulladékos</t>
  </si>
  <si>
    <t>Daráláskor nyesedék összetolása</t>
  </si>
  <si>
    <t>Színpad építés</t>
  </si>
  <si>
    <t>Zöldhulladék összetolása</t>
  </si>
  <si>
    <t>Repont tükör kiszedése, föld elszállítása</t>
  </si>
  <si>
    <t>Kecskelábak, sörgarnitúrák szállítása és kipakolása</t>
  </si>
  <si>
    <t>Repont festési munkálatok</t>
  </si>
  <si>
    <t>Egyház részére rendezvénysátrak felállítása</t>
  </si>
  <si>
    <t>Kertmozi takarítás</t>
  </si>
  <si>
    <t>Májusfa kivágás, szállítás</t>
  </si>
  <si>
    <t>Májusfa kivágás és szállítás</t>
  </si>
  <si>
    <t>Repont tereprendezés, füvesítés</t>
  </si>
  <si>
    <t>Családi nap rendezvény technikai kiszolgálás</t>
  </si>
  <si>
    <t>Pedagógus nap rendezvény - SPA, Parkinn asztalok szállítása</t>
  </si>
  <si>
    <t>Májusfa kiszedése és elszállítása Korzóról</t>
  </si>
  <si>
    <t>Pedagógus nap rendezvény - SPA, Parkinn asztalok visszaszállítása</t>
  </si>
  <si>
    <t>Kőzetgyapot elszállítása</t>
  </si>
  <si>
    <t>Termáltó havária helyzet</t>
  </si>
  <si>
    <t>Békanyál eltávolítása</t>
  </si>
  <si>
    <t>Mendan hotelből asztalok szállítása</t>
  </si>
  <si>
    <t>8. osztály emlékfa beszerzés</t>
  </si>
  <si>
    <t>Iskola emlékfa ültetés</t>
  </si>
  <si>
    <t>Terasz vésés próba</t>
  </si>
  <si>
    <t>Kecskelábak szállítása Korzóról TSZ Majorba</t>
  </si>
  <si>
    <t>Gipszkarton pakolás</t>
  </si>
  <si>
    <t>Pakolás, csempe, járólap bontás, vésés</t>
  </si>
  <si>
    <t>Radiátorok újra festése</t>
  </si>
  <si>
    <t>Terasz burkolat bontás</t>
  </si>
  <si>
    <t>Festési munkálatok</t>
  </si>
  <si>
    <t>Építési anyag pakolása</t>
  </si>
  <si>
    <t>Vésési munkálatok</t>
  </si>
  <si>
    <t>Pakolási feladatok</t>
  </si>
  <si>
    <t>Városnap rendezvény utáni pakolás</t>
  </si>
  <si>
    <t>Rendezvénysátor bontás</t>
  </si>
  <si>
    <t>Székek szállítása Balatonlelléről</t>
  </si>
  <si>
    <t>Szolgálati lakás pakolás</t>
  </si>
  <si>
    <t>Szilveszter rendezvény utáni takarítás</t>
  </si>
  <si>
    <t>Húsvét</t>
  </si>
  <si>
    <t>Majális</t>
  </si>
  <si>
    <t>Grill-Folklore-Piknik</t>
  </si>
  <si>
    <t>Pünkösd</t>
  </si>
  <si>
    <t>Tour de zalakaros</t>
  </si>
  <si>
    <t>Ugrálóvár fesztivál</t>
  </si>
  <si>
    <t>Latin Karos fesztivál</t>
  </si>
  <si>
    <t>Városnapja</t>
  </si>
  <si>
    <t>2025.07.14-20.</t>
  </si>
  <si>
    <t>2025.07.08.-11.</t>
  </si>
  <si>
    <t>Kistárgyaló festési munkálatok</t>
  </si>
  <si>
    <t>2025.07.22.-25.</t>
  </si>
  <si>
    <t>Polgármesteri iroda festési munkálatok</t>
  </si>
  <si>
    <t>2025.06.30.-07.03.</t>
  </si>
  <si>
    <t>2025.07.04.-07.</t>
  </si>
  <si>
    <t>Lakatos munka sportudvar barter - HM</t>
  </si>
  <si>
    <t>2025.07.16-18.</t>
  </si>
  <si>
    <t>Városnap rendezvény technikai kiszolgálás</t>
  </si>
  <si>
    <t>Rendezvénysátor építése, kordon építés, rendezvény technikai kiszolgálás</t>
  </si>
  <si>
    <t>Régi rendezvénysátor tartóoszlopainak aszfalt alá süllyesztésével, illetve az aszfalt javításával</t>
  </si>
  <si>
    <t>Hidegaszfalt szállítása Balatonfűzfőről</t>
  </si>
  <si>
    <t>Repont ezüsfenyő kivágása, elszállítása</t>
  </si>
  <si>
    <t>Repont sóderágy beterítése</t>
  </si>
  <si>
    <t>Repont zsalukészítés, betonozás</t>
  </si>
  <si>
    <t>Repont térkövezési munkálatok</t>
  </si>
  <si>
    <t>Maradék szociális tűzifa pakolása, kiszállítása</t>
  </si>
  <si>
    <t>2025.03.07.-10.</t>
  </si>
  <si>
    <t>Asztalok szállítása iskolából nőnapi rendezvényre</t>
  </si>
  <si>
    <t>Leveles elszállítása</t>
  </si>
  <si>
    <t>Nyesedék elszállítása</t>
  </si>
  <si>
    <t>Nyilvános wc rongált ajtó kibontása</t>
  </si>
  <si>
    <t>Nyilvános wc ajtó javítás után festési munkálatok</t>
  </si>
  <si>
    <t>2025.03.26.,27.,31.,04.01.,03.,09.</t>
  </si>
  <si>
    <t>Korzó szigetek összenyitása ( tuskó kiszedés, földcsere 1,5 m, gyepszőnyeg terítés növényültetés)</t>
  </si>
  <si>
    <t>Korzó város karácsonyfájának kiszedése, elszállítása</t>
  </si>
  <si>
    <t>Vetítőgép szállítása Civilházból kertmoziba, hangfalak felrakása</t>
  </si>
  <si>
    <t>Radiátorok csiszolása, alapozása</t>
  </si>
  <si>
    <t>Sörgarnitúra szállítása Kertmoziba és Civilházhoz</t>
  </si>
  <si>
    <t>Város karácsonyfájának kiszedése és elszállítása újtemplom elől</t>
  </si>
  <si>
    <t>Motoros napok rendezvény technikai kiszolgálása, színpad építés</t>
  </si>
  <si>
    <t>2025.04.22.-25.</t>
  </si>
  <si>
    <t>Csalogány utcában magánterületről kidőlt közlekedést akadályozó fa eltávolítása az útról</t>
  </si>
  <si>
    <t>2025.04.19.-20</t>
  </si>
  <si>
    <t>2025.06.20.-23.</t>
  </si>
  <si>
    <t>Tour de Zalakaros technikai kiszolgálás</t>
  </si>
  <si>
    <t>2025.05.02.-03.</t>
  </si>
  <si>
    <t>2025.05.24.-25.</t>
  </si>
  <si>
    <t>2025.06.07.-08.</t>
  </si>
  <si>
    <t>2025.06.21.-22.</t>
  </si>
  <si>
    <t>2025.07.26.-27.</t>
  </si>
  <si>
    <t>2025.07.12.-13.</t>
  </si>
  <si>
    <t>2025.06.28.-29.</t>
  </si>
  <si>
    <t>2025.07.19.-20</t>
  </si>
  <si>
    <t>Korzó nyári esték</t>
  </si>
  <si>
    <t>Sportudvar kerítés javítása</t>
  </si>
  <si>
    <t>Árusító standok javítása, ponyvázása</t>
  </si>
  <si>
    <t>Könyv szállítása Civilházból</t>
  </si>
  <si>
    <t>Rendőrség</t>
  </si>
  <si>
    <t>Sportudvarban állvány építés</t>
  </si>
  <si>
    <t>Sportudvarban labdafogóháló tartó vas festése</t>
  </si>
  <si>
    <t>Önkormányzati ingatlan csatorna tisztítás</t>
  </si>
  <si>
    <t>17 db sörgarnitúra, 10 db 120L-es szemetes edény kiszállítás és kirakás Korzóra</t>
  </si>
  <si>
    <t>Palatetős garázs javítása</t>
  </si>
  <si>
    <t>Alma utca hídkorlát bontása és elszállítása</t>
  </si>
  <si>
    <t>Sportudvarban labdafogóháló felrakása</t>
  </si>
  <si>
    <t>2025.08.02.-03.</t>
  </si>
  <si>
    <t>2025.08.09.-10.</t>
  </si>
  <si>
    <t>Bornapok</t>
  </si>
  <si>
    <t>Sportudvar tolókapu javítása</t>
  </si>
  <si>
    <t>Sportudvarban labdafogóháló felrakása, javított kapu festési munkálatai</t>
  </si>
  <si>
    <t>Színpad építés Korzón</t>
  </si>
  <si>
    <t>Iskola gyomirtózás</t>
  </si>
  <si>
    <t>Sörgarnitúra és elválasztó kordon pakolás Korzón</t>
  </si>
  <si>
    <t>Állvány fürdőre suliból</t>
  </si>
  <si>
    <t>Sportudvar kapu festés</t>
  </si>
  <si>
    <t>Hivatal festés javítás</t>
  </si>
  <si>
    <t>4 db paraván elvitele a Malomba</t>
  </si>
  <si>
    <t>Tüzijátékhoz kordonozás</t>
  </si>
  <si>
    <t>Sportudvar háló javítás</t>
  </si>
  <si>
    <t>Behiák telephely kerítés építés</t>
  </si>
  <si>
    <t>Behiák telephely kerítés kapu készítés</t>
  </si>
  <si>
    <t>Orvosi rendelő pakolás</t>
  </si>
  <si>
    <t>Behiák telephely kerítés és kapu készítés</t>
  </si>
  <si>
    <t>Hivatal pakolási munkálatok</t>
  </si>
  <si>
    <t>Tourinform WC megrongált zár javítása</t>
  </si>
  <si>
    <t>Kecskelábak és sörgarnitúra szállítása, pakolása</t>
  </si>
  <si>
    <t>Behiák kerítés kisajtó hegesztés, készítés</t>
  </si>
  <si>
    <t>Korzó sörgarnitúra pakolás</t>
  </si>
  <si>
    <t>Zöldhulladék</t>
  </si>
  <si>
    <t>Rendezvénysátor állítása Korzó</t>
  </si>
  <si>
    <t>Zöldhulladék nyesedék-darálás</t>
  </si>
  <si>
    <t>Hivatal pakolás</t>
  </si>
  <si>
    <t>Iskola feletti szolgálato lakások - pakolás, folyosó takarítás</t>
  </si>
  <si>
    <t>Behiák kerítés építés</t>
  </si>
  <si>
    <t>Járda építéshez anyagbeszerzés, járda helyének kijelölése</t>
  </si>
  <si>
    <t>Járda építés hivatal parkoló - lánckorlát</t>
  </si>
  <si>
    <t>Túlszaporodott növényzet kiszedése</t>
  </si>
  <si>
    <t>Rendezvénysátor bontása</t>
  </si>
  <si>
    <t>Zöldhulladék rendrakás homlokrakodóval</t>
  </si>
  <si>
    <t>Eresz bontás civilház, csatorna tisztítás</t>
  </si>
  <si>
    <t>Esővíz elvezető rendszer tisztítása</t>
  </si>
  <si>
    <t>2025.08.16.-17.</t>
  </si>
  <si>
    <t>Karos Korzó Nagykoncert</t>
  </si>
  <si>
    <t>2025.08.23.-24.</t>
  </si>
  <si>
    <t>Retró fesztivál</t>
  </si>
  <si>
    <t>Keleti blokk autóinak találkozója</t>
  </si>
  <si>
    <t>Augusztus2 0.</t>
  </si>
  <si>
    <t>Szüreti felvonulás</t>
  </si>
  <si>
    <t>2025.09.13.-14.</t>
  </si>
  <si>
    <t>B épület ereszcsatorna tisztítás, Korzó épület körül vízelvezető csatorna tisztítás</t>
  </si>
  <si>
    <t>Civilház beázás miatt bontási munka</t>
  </si>
  <si>
    <t>Ereszcsatornák tisztítása, Medium, régi orvosi rendelő, B épület</t>
  </si>
  <si>
    <t>Önkormányzati irattár pakolás</t>
  </si>
  <si>
    <t>Árkolás TSZ Major</t>
  </si>
  <si>
    <t>Idősek napjára pakolás: székek, asztalok, színpad</t>
  </si>
  <si>
    <t>Korzóról Civilházba asztalok vissza pakolása</t>
  </si>
  <si>
    <t>Székek pakolása, műa. ülőkék visszaszáll., színpad építés, Korzó terem pakolás Behiákról (Idősek napja miatt)</t>
  </si>
  <si>
    <t>Hivatal járda csővezeték fektetés előtti földmunka</t>
  </si>
  <si>
    <t>Hivatal járda csővezeték beszerzés, szállítás</t>
  </si>
  <si>
    <t>Hivatal új székek felhordása nagy terembe</t>
  </si>
  <si>
    <t>Hivatal új székek göngyöleg elszállítása</t>
  </si>
  <si>
    <t>Hivatal járda csővezeték lerakása</t>
  </si>
  <si>
    <t>Jégpálya miatt fák átültetése Korzóról D7-re</t>
  </si>
  <si>
    <t>Hivatal járdaszegély építése, betonozása</t>
  </si>
  <si>
    <t>Hivatal járda alá ágyazat készítés</t>
  </si>
  <si>
    <t>Jégpálya miatt fa ültetés Arborétum</t>
  </si>
  <si>
    <t>Padlásfödém szigetelőanyag pakolás kamionról</t>
  </si>
  <si>
    <t>Hivatal járda építés, földmunka, füvesítés</t>
  </si>
  <si>
    <t>Hivatal járda térkövezés</t>
  </si>
  <si>
    <t>Tök jó Zalakaroson</t>
  </si>
  <si>
    <t>Élőzene Horváth Lacika</t>
  </si>
  <si>
    <t>Fürdős szülinap miatt Korzón pakolás</t>
  </si>
  <si>
    <t>Futrinkás kordonok lemezes tárolóba visszavitele</t>
  </si>
  <si>
    <t>Mindösszesen:</t>
  </si>
  <si>
    <t>Turisztikai Nonprofit Kft. - Rendezvények utáni takarítási munkálatok (hétvégén, pihenőnapon)</t>
  </si>
  <si>
    <t>Korzó őszi dekoráció eltakarítása, sátor, színpad, szalmabálák, dekoráció elpakolása</t>
  </si>
  <si>
    <t>Kertmozi takarítás, téliesítés</t>
  </si>
  <si>
    <t>Jégpálya előkészületi munkák</t>
  </si>
  <si>
    <t>Jégpálya kamion pakolás</t>
  </si>
  <si>
    <t>Szőlő utca szélesítés mészkövezés</t>
  </si>
  <si>
    <t>Kertmozi mozigép szállítás</t>
  </si>
  <si>
    <t>Jégpálya kordon pakolás, fedett fürdőből 8-9 elem szállítás Korzóra</t>
  </si>
  <si>
    <t>Szőlő utca szélesítés mészkövezés henger száll.</t>
  </si>
  <si>
    <t>Traffibox helyének ásása</t>
  </si>
  <si>
    <t>Traffibox betonalap készítés</t>
  </si>
  <si>
    <t>Jégpálya maradék anyag Korzóról elszállítás</t>
  </si>
  <si>
    <t>Buszpályaudvar férfi wc csempe javítás</t>
  </si>
  <si>
    <t>Karácsonyfa lyuk kiásása, vágás, szállítás, állítás</t>
  </si>
  <si>
    <t>Város karácsonyfájának állítása</t>
  </si>
  <si>
    <t>Körasztal szállítás Parkinnból, színpad szétszedés</t>
  </si>
  <si>
    <t>Salgó polcszerelés</t>
  </si>
  <si>
    <t>Díszkivilágítás szállítás</t>
  </si>
  <si>
    <t>Fenyőfa szállítás</t>
  </si>
  <si>
    <t>Jégpálya tartályok áthelyezése</t>
  </si>
  <si>
    <t>Fenyőfa állítás új templom elé</t>
  </si>
  <si>
    <t>Fenyőfa kiásása szállítása Surdról</t>
  </si>
  <si>
    <t>Advent I.</t>
  </si>
  <si>
    <t>KAROS-PARK VÁROSGAZDÁLKODÁSI KORLÁTOLT  FELELŐSSÉGŰ TÁRSASÁG
Cím: 8749 Zalakaros, Behiák puszta 5.
Levélcím: 8749 Zalakaros, Pf:113
Tel/Fax: (93) 340-924
E-mail: karospark@zalakaros.hu
CIB:10700275-69496534-51100005  Adószám: 12770092-2-20</t>
  </si>
  <si>
    <t>Biczó Tamás</t>
  </si>
  <si>
    <t>ügyvezető</t>
  </si>
  <si>
    <t xml:space="preserve">Jégpályával kapcsolatos egyéb munkálatok </t>
  </si>
  <si>
    <t>Fűmag beszerzés</t>
  </si>
  <si>
    <t>Tőzeg beszerzés</t>
  </si>
  <si>
    <t>Megnevezés</t>
  </si>
  <si>
    <t>Kamionról pakolás homlokrakodóval</t>
  </si>
  <si>
    <t xml:space="preserve">Maradék anyag elszállítása Korzóról </t>
  </si>
  <si>
    <t>Tartályok áthelyezése homlokrakodóval</t>
  </si>
  <si>
    <t>Tartály átrakása homlokrakodóval</t>
  </si>
  <si>
    <t>Sátor építése, sörgarnitúra pakolása</t>
  </si>
  <si>
    <t>Tereprendezési munkálatok, fűmagvetés, öntözés</t>
  </si>
  <si>
    <t>Jégpálya füvesítéssel kapcsolatos költségei</t>
  </si>
  <si>
    <t>Zalakaros, 2026. augusztus 13.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</si>
</sst>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6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154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24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28" xfId="0" applyBorder="1" applyAlignment="1">
      <alignment horizontal="center" vertical="center" wrapText="1"/>
    </xf>
    <xf numFmtId="0" fontId="0" fillId="3" borderId="0" xfId="0" applyFill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32" xfId="0" applyBorder="1" applyAlignment="1">
      <alignment horizontal="center" vertical="center" wrapText="1"/>
    </xf>
    <xf numFmtId="0" fontId="0" fillId="0" borderId="34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9" xfId="0" applyNumberFormat="1" applyBorder="1" applyAlignment="1">
      <alignment horizontal="center" vertical="center" wrapText="1"/>
    </xf>
    <xf numFmtId="0" fontId="0" fillId="0" borderId="27" xfId="0" applyBorder="1" applyAlignment="1">
      <alignment horizontal="center" vertical="center" wrapText="1"/>
    </xf>
    <xf numFmtId="0" fontId="0" fillId="0" borderId="37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41" xfId="0" applyBorder="1" applyAlignment="1">
      <alignment horizontal="center" vertical="center" wrapText="1"/>
    </xf>
    <xf numFmtId="0" fontId="0" fillId="0" borderId="29" xfId="0" applyBorder="1" applyAlignment="1">
      <alignment horizontal="center" vertical="center" wrapText="1"/>
    </xf>
    <xf numFmtId="0" fontId="0" fillId="0" borderId="39" xfId="0" applyBorder="1" applyAlignment="1">
      <alignment horizontal="center" vertical="center" wrapText="1"/>
    </xf>
    <xf numFmtId="3" fontId="0" fillId="0" borderId="16" xfId="0" applyNumberForma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14" fontId="0" fillId="0" borderId="19" xfId="0" applyNumberFormat="1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0" fillId="0" borderId="40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14" fontId="0" fillId="0" borderId="33" xfId="0" applyNumberFormat="1" applyBorder="1" applyAlignment="1">
      <alignment horizontal="center" vertical="center" wrapText="1"/>
    </xf>
    <xf numFmtId="0" fontId="0" fillId="0" borderId="33" xfId="0" applyBorder="1" applyAlignment="1">
      <alignment horizontal="center" vertical="center" wrapText="1"/>
    </xf>
    <xf numFmtId="0" fontId="0" fillId="0" borderId="35" xfId="0" applyBorder="1" applyAlignment="1">
      <alignment horizontal="center" vertical="center" wrapText="1"/>
    </xf>
    <xf numFmtId="0" fontId="0" fillId="0" borderId="42" xfId="0" applyBorder="1" applyAlignment="1">
      <alignment horizontal="center" vertical="center" wrapText="1"/>
    </xf>
    <xf numFmtId="0" fontId="0" fillId="0" borderId="36" xfId="0" applyBorder="1" applyAlignment="1">
      <alignment horizontal="center" vertical="center" wrapText="1"/>
    </xf>
    <xf numFmtId="3" fontId="0" fillId="0" borderId="30" xfId="0" applyNumberFormat="1" applyBorder="1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3" fontId="0" fillId="0" borderId="0" xfId="0" applyNumberFormat="1" applyAlignment="1">
      <alignment horizontal="center" vertical="center" wrapText="1"/>
    </xf>
    <xf numFmtId="14" fontId="0" fillId="0" borderId="29" xfId="0" applyNumberForma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38" xfId="0" applyBorder="1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  <xf numFmtId="3" fontId="2" fillId="3" borderId="0" xfId="0" applyNumberFormat="1" applyFont="1" applyFill="1" applyAlignment="1">
      <alignment horizontal="center" vertical="center" wrapText="1"/>
    </xf>
    <xf numFmtId="14" fontId="2" fillId="0" borderId="0" xfId="0" applyNumberFormat="1" applyFont="1" applyAlignment="1">
      <alignment horizontal="center" vertical="center" wrapText="1"/>
    </xf>
    <xf numFmtId="14" fontId="2" fillId="3" borderId="0" xfId="0" applyNumberFormat="1" applyFont="1" applyFill="1" applyAlignment="1">
      <alignment horizontal="center" vertical="center" wrapText="1"/>
    </xf>
    <xf numFmtId="14" fontId="0" fillId="0" borderId="24" xfId="0" applyNumberFormat="1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14" fontId="2" fillId="0" borderId="33" xfId="0" applyNumberFormat="1" applyFont="1" applyBorder="1" applyAlignment="1">
      <alignment horizontal="center" vertical="center" wrapText="1"/>
    </xf>
    <xf numFmtId="0" fontId="2" fillId="0" borderId="34" xfId="0" applyFont="1" applyBorder="1" applyAlignment="1">
      <alignment horizontal="center" vertical="center" wrapText="1"/>
    </xf>
    <xf numFmtId="0" fontId="2" fillId="0" borderId="33" xfId="0" applyFont="1" applyBorder="1" applyAlignment="1">
      <alignment horizontal="center" vertical="center" wrapText="1"/>
    </xf>
    <xf numFmtId="0" fontId="2" fillId="0" borderId="35" xfId="0" applyFont="1" applyBorder="1" applyAlignment="1">
      <alignment horizontal="center" vertical="center" wrapText="1"/>
    </xf>
    <xf numFmtId="0" fontId="2" fillId="0" borderId="36" xfId="0" applyFont="1" applyBorder="1" applyAlignment="1">
      <alignment horizontal="center" vertical="center" wrapText="1"/>
    </xf>
    <xf numFmtId="3" fontId="2" fillId="0" borderId="30" xfId="0" applyNumberFormat="1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43" xfId="0" applyBorder="1" applyAlignment="1">
      <alignment horizontal="center" vertical="center" wrapText="1"/>
    </xf>
    <xf numFmtId="0" fontId="0" fillId="0" borderId="44" xfId="0" applyBorder="1" applyAlignment="1">
      <alignment horizontal="center" vertical="center" wrapText="1"/>
    </xf>
    <xf numFmtId="0" fontId="0" fillId="0" borderId="45" xfId="0" applyBorder="1" applyAlignment="1">
      <alignment horizontal="center" vertical="center" wrapText="1"/>
    </xf>
    <xf numFmtId="0" fontId="0" fillId="0" borderId="46" xfId="0" applyBorder="1" applyAlignment="1">
      <alignment horizontal="center" vertical="center" wrapText="1"/>
    </xf>
    <xf numFmtId="0" fontId="0" fillId="0" borderId="47" xfId="0" applyBorder="1" applyAlignment="1">
      <alignment horizontal="center" vertical="center" wrapText="1"/>
    </xf>
    <xf numFmtId="14" fontId="0" fillId="0" borderId="43" xfId="0" applyNumberFormat="1" applyBorder="1" applyAlignment="1">
      <alignment horizontal="center" vertical="center" wrapText="1"/>
    </xf>
    <xf numFmtId="3" fontId="0" fillId="0" borderId="48" xfId="0" applyNumberFormat="1" applyBorder="1" applyAlignment="1">
      <alignment horizontal="center" vertical="center" wrapText="1"/>
    </xf>
    <xf numFmtId="0" fontId="0" fillId="0" borderId="48" xfId="0" applyBorder="1" applyAlignment="1">
      <alignment horizontal="center" vertical="center" wrapText="1"/>
    </xf>
    <xf numFmtId="14" fontId="0" fillId="0" borderId="38" xfId="0" applyNumberFormat="1" applyBorder="1" applyAlignment="1">
      <alignment horizontal="center" vertical="center" wrapText="1"/>
    </xf>
    <xf numFmtId="0" fontId="0" fillId="0" borderId="49" xfId="0" applyBorder="1" applyAlignment="1">
      <alignment horizontal="center" vertical="center" wrapText="1"/>
    </xf>
    <xf numFmtId="0" fontId="0" fillId="0" borderId="50" xfId="0" applyBorder="1" applyAlignment="1">
      <alignment horizontal="center" vertical="center" wrapText="1"/>
    </xf>
    <xf numFmtId="3" fontId="0" fillId="0" borderId="47" xfId="0" applyNumberFormat="1" applyBorder="1" applyAlignment="1">
      <alignment horizontal="center" vertical="center" wrapText="1"/>
    </xf>
    <xf numFmtId="0" fontId="0" fillId="0" borderId="51" xfId="0" applyBorder="1" applyAlignment="1">
      <alignment horizontal="center" vertical="center" wrapText="1"/>
    </xf>
    <xf numFmtId="0" fontId="0" fillId="0" borderId="52" xfId="0" applyBorder="1" applyAlignment="1">
      <alignment horizontal="center" vertical="center" wrapText="1"/>
    </xf>
    <xf numFmtId="3" fontId="0" fillId="0" borderId="53" xfId="0" applyNumberFormat="1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0" fontId="0" fillId="0" borderId="26" xfId="0" applyBorder="1" applyAlignment="1">
      <alignment horizontal="center" vertical="center" wrapText="1"/>
    </xf>
    <xf numFmtId="14" fontId="0" fillId="0" borderId="5" xfId="0" applyNumberFormat="1" applyBorder="1" applyAlignment="1">
      <alignment horizontal="center" vertical="center" wrapText="1"/>
    </xf>
    <xf numFmtId="14" fontId="0" fillId="3" borderId="9" xfId="0" applyNumberFormat="1" applyFill="1" applyBorder="1" applyAlignment="1">
      <alignment horizontal="center" vertical="center" wrapText="1"/>
    </xf>
    <xf numFmtId="0" fontId="0" fillId="3" borderId="6" xfId="0" applyFill="1" applyBorder="1" applyAlignment="1">
      <alignment horizontal="center" vertical="center" wrapText="1"/>
    </xf>
    <xf numFmtId="0" fontId="0" fillId="3" borderId="9" xfId="0" applyFill="1" applyBorder="1" applyAlignment="1">
      <alignment horizontal="center" vertical="center" wrapText="1"/>
    </xf>
    <xf numFmtId="0" fontId="0" fillId="3" borderId="10" xfId="0" applyFill="1" applyBorder="1" applyAlignment="1">
      <alignment horizontal="center" vertical="center" wrapText="1"/>
    </xf>
    <xf numFmtId="0" fontId="0" fillId="3" borderId="27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0" fillId="0" borderId="27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40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14" fontId="0" fillId="3" borderId="1" xfId="0" applyNumberFormat="1" applyFill="1" applyBorder="1" applyAlignment="1">
      <alignment horizontal="center" vertical="center" wrapText="1"/>
    </xf>
    <xf numFmtId="3" fontId="2" fillId="2" borderId="30" xfId="0" applyNumberFormat="1" applyFont="1" applyFill="1" applyBorder="1" applyAlignment="1">
      <alignment horizontal="center" vertical="center" wrapText="1"/>
    </xf>
    <xf numFmtId="14" fontId="2" fillId="2" borderId="33" xfId="0" applyNumberFormat="1" applyFont="1" applyFill="1" applyBorder="1" applyAlignment="1">
      <alignment horizontal="center" vertical="center" wrapText="1"/>
    </xf>
    <xf numFmtId="0" fontId="2" fillId="2" borderId="34" xfId="0" applyFont="1" applyFill="1" applyBorder="1" applyAlignment="1">
      <alignment horizontal="center" vertical="center" wrapText="1"/>
    </xf>
    <xf numFmtId="0" fontId="2" fillId="2" borderId="33" xfId="0" applyFont="1" applyFill="1" applyBorder="1" applyAlignment="1">
      <alignment horizontal="center" vertical="center" wrapText="1"/>
    </xf>
    <xf numFmtId="0" fontId="2" fillId="2" borderId="35" xfId="0" applyFont="1" applyFill="1" applyBorder="1" applyAlignment="1">
      <alignment horizontal="center" vertical="center" wrapText="1"/>
    </xf>
    <xf numFmtId="0" fontId="2" fillId="2" borderId="36" xfId="0" applyFont="1" applyFill="1" applyBorder="1" applyAlignment="1">
      <alignment horizontal="center" vertical="center" wrapText="1"/>
    </xf>
    <xf numFmtId="14" fontId="0" fillId="0" borderId="11" xfId="0" applyNumberFormat="1" applyBorder="1" applyAlignment="1">
      <alignment horizontal="center" vertical="center" wrapText="1"/>
    </xf>
    <xf numFmtId="0" fontId="0" fillId="0" borderId="55" xfId="0" applyBorder="1" applyAlignment="1">
      <alignment horizontal="center" vertical="center" wrapText="1"/>
    </xf>
    <xf numFmtId="3" fontId="0" fillId="0" borderId="54" xfId="0" applyNumberFormat="1" applyBorder="1" applyAlignment="1">
      <alignment horizontal="center" vertical="center" wrapText="1"/>
    </xf>
    <xf numFmtId="0" fontId="0" fillId="0" borderId="31" xfId="0" applyBorder="1" applyAlignment="1">
      <alignment horizontal="center" vertical="center" wrapText="1"/>
    </xf>
    <xf numFmtId="14" fontId="0" fillId="0" borderId="25" xfId="0" applyNumberFormat="1" applyBorder="1" applyAlignment="1">
      <alignment horizontal="center" vertical="center" wrapText="1"/>
    </xf>
    <xf numFmtId="0" fontId="0" fillId="0" borderId="32" xfId="0" applyBorder="1" applyAlignment="1">
      <alignment horizontal="center" vertical="center"/>
    </xf>
    <xf numFmtId="14" fontId="0" fillId="0" borderId="19" xfId="0" applyNumberFormat="1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14" fontId="0" fillId="0" borderId="9" xfId="0" applyNumberForma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30" xfId="0" applyBorder="1" applyAlignment="1">
      <alignment horizontal="center" vertical="center" wrapText="1"/>
    </xf>
    <xf numFmtId="0" fontId="0" fillId="0" borderId="33" xfId="0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0" fontId="0" fillId="0" borderId="42" xfId="0" applyBorder="1" applyAlignment="1">
      <alignment horizontal="center" vertical="center"/>
    </xf>
    <xf numFmtId="14" fontId="0" fillId="0" borderId="25" xfId="0" applyNumberFormat="1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51" xfId="0" applyBorder="1" applyAlignment="1">
      <alignment horizontal="center" vertical="center"/>
    </xf>
    <xf numFmtId="0" fontId="0" fillId="0" borderId="52" xfId="0" applyBorder="1" applyAlignment="1">
      <alignment horizontal="center" vertical="center"/>
    </xf>
    <xf numFmtId="3" fontId="2" fillId="0" borderId="0" xfId="0" applyNumberFormat="1" applyFont="1" applyAlignment="1">
      <alignment horizontal="center" vertical="center" wrapText="1"/>
    </xf>
    <xf numFmtId="14" fontId="2" fillId="0" borderId="0" xfId="0" applyNumberFormat="1" applyFont="1" applyAlignment="1">
      <alignment horizontal="left"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6" xfId="0" applyFont="1" applyFill="1" applyBorder="1" applyAlignment="1">
      <alignment horizontal="center" vertical="center" wrapText="1"/>
    </xf>
    <xf numFmtId="0" fontId="1" fillId="2" borderId="59" xfId="0" applyFont="1" applyFill="1" applyBorder="1" applyAlignment="1">
      <alignment horizontal="center" vertical="center" wrapText="1"/>
    </xf>
    <xf numFmtId="0" fontId="1" fillId="2" borderId="57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61" xfId="0" applyBorder="1" applyAlignment="1">
      <alignment horizontal="center" vertical="center" wrapText="1"/>
    </xf>
    <xf numFmtId="0" fontId="0" fillId="0" borderId="2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0" fillId="0" borderId="60" xfId="0" applyBorder="1" applyAlignment="1">
      <alignment horizontal="left" vertical="center" wrapText="1"/>
    </xf>
    <xf numFmtId="0" fontId="0" fillId="0" borderId="58" xfId="0" applyBorder="1" applyAlignment="1">
      <alignment horizontal="left" vertical="center" wrapText="1"/>
    </xf>
    <xf numFmtId="0" fontId="0" fillId="0" borderId="61" xfId="0" applyBorder="1" applyAlignment="1">
      <alignment horizontal="left" vertical="center" wrapText="1"/>
    </xf>
    <xf numFmtId="0" fontId="0" fillId="0" borderId="9" xfId="0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0" fillId="0" borderId="10" xfId="0" applyBorder="1" applyAlignment="1">
      <alignment horizontal="left" vertical="center" wrapText="1"/>
    </xf>
    <xf numFmtId="14" fontId="0" fillId="0" borderId="11" xfId="0" applyNumberFormat="1" applyBorder="1" applyAlignment="1">
      <alignment horizontal="left" vertical="center" wrapText="1"/>
    </xf>
    <xf numFmtId="14" fontId="0" fillId="0" borderId="14" xfId="0" applyNumberFormat="1" applyBorder="1" applyAlignment="1">
      <alignment horizontal="left" vertical="center" wrapText="1"/>
    </xf>
    <xf numFmtId="14" fontId="0" fillId="0" borderId="12" xfId="0" applyNumberFormat="1" applyBorder="1" applyAlignment="1">
      <alignment horizontal="left" vertical="center" wrapText="1"/>
    </xf>
    <xf numFmtId="0" fontId="0" fillId="0" borderId="29" xfId="0" applyBorder="1" applyAlignment="1">
      <alignment horizontal="left" vertical="center" wrapText="1"/>
    </xf>
    <xf numFmtId="0" fontId="0" fillId="0" borderId="24" xfId="0" applyBorder="1" applyAlignment="1">
      <alignment horizontal="left" vertical="center" wrapText="1"/>
    </xf>
    <xf numFmtId="0" fontId="0" fillId="0" borderId="28" xfId="0" applyBorder="1" applyAlignment="1">
      <alignment horizontal="left" vertical="center" wrapText="1"/>
    </xf>
    <xf numFmtId="3" fontId="0" fillId="0" borderId="4" xfId="0" applyNumberFormat="1" applyBorder="1" applyAlignment="1">
      <alignment horizontal="center" vertical="center" wrapText="1"/>
    </xf>
    <xf numFmtId="3" fontId="0" fillId="0" borderId="62" xfId="0" applyNumberFormat="1" applyBorder="1" applyAlignment="1">
      <alignment horizontal="center" vertical="center" wrapText="1"/>
    </xf>
    <xf numFmtId="3" fontId="0" fillId="0" borderId="61" xfId="0" applyNumberFormat="1" applyBorder="1" applyAlignment="1">
      <alignment horizontal="center" vertical="center" wrapText="1"/>
    </xf>
    <xf numFmtId="0" fontId="3" fillId="0" borderId="58" xfId="0" applyFont="1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0" fillId="0" borderId="2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38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23" xfId="0" applyBorder="1" applyAlignment="1">
      <alignment horizontal="center" vertical="center" wrapText="1"/>
    </xf>
    <xf numFmtId="0" fontId="0" fillId="0" borderId="21" xfId="0" applyBorder="1" applyAlignment="1">
      <alignment horizontal="center" vertical="center" wrapText="1"/>
    </xf>
    <xf numFmtId="0" fontId="0" fillId="0" borderId="31" xfId="0" applyBorder="1" applyAlignment="1">
      <alignment horizontal="center" vertical="center" wrapText="1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8</xdr:col>
          <xdr:colOff>0</xdr:colOff>
          <xdr:row>0</xdr:row>
          <xdr:rowOff>6824</xdr:rowOff>
        </xdr:from>
        <xdr:to>
          <xdr:col>9</xdr:col>
          <xdr:colOff>0</xdr:colOff>
          <xdr:row>1</xdr:row>
          <xdr:rowOff>0</xdr:rowOff>
        </xdr:to>
        <xdr:sp macro="" textlink="">
          <xdr:nvSpPr>
            <xdr:cNvPr id="1026" name="Object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1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5" Type="http://schemas.openxmlformats.org/officeDocument/2006/relationships/image" Target="../media/image1.wmf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Munka1"/>
  <dimension ref="A1:M340"/>
  <sheetViews>
    <sheetView topLeftCell="A220" workbookViewId="0">
      <selection activeCell="A229" sqref="A229:I229"/>
    </sheetView>
  </sheetViews>
  <sheetFormatPr defaultColWidth="9.09765625" defaultRowHeight="26.2" customHeight="1" x14ac:dyDescent="0.3"/>
  <cols>
    <col min="1" max="1" width="16.3984375" style="14" customWidth="1"/>
    <col min="2" max="2" width="40.296875" style="14" customWidth="1"/>
    <col min="3" max="3" width="8.59765625" style="14" customWidth="1"/>
    <col min="4" max="4" width="7.59765625" style="14" customWidth="1"/>
    <col min="5" max="6" width="6.296875" style="14" customWidth="1"/>
    <col min="7" max="7" width="7.3984375" style="14" customWidth="1"/>
    <col min="8" max="8" width="9.59765625" style="14" bestFit="1" customWidth="1"/>
    <col min="9" max="9" width="13" style="14" customWidth="1"/>
    <col min="10" max="14" width="9.09765625" style="14"/>
    <col min="15" max="15" width="9.09765625" style="14" customWidth="1"/>
    <col min="16" max="16384" width="9.09765625" style="14"/>
  </cols>
  <sheetData>
    <row r="1" spans="1:9" ht="27" customHeight="1" thickBot="1" x14ac:dyDescent="0.35">
      <c r="A1" s="115" t="s">
        <v>6</v>
      </c>
      <c r="B1" s="116"/>
      <c r="C1" s="116"/>
      <c r="D1" s="116"/>
      <c r="E1" s="116"/>
      <c r="F1" s="116"/>
      <c r="G1" s="116"/>
      <c r="H1" s="116"/>
      <c r="I1" s="117"/>
    </row>
    <row r="2" spans="1:9" ht="27" customHeight="1" x14ac:dyDescent="0.3">
      <c r="A2" s="142" t="s">
        <v>0</v>
      </c>
      <c r="B2" s="152" t="s">
        <v>1</v>
      </c>
      <c r="C2" s="146" t="s">
        <v>7</v>
      </c>
      <c r="D2" s="147"/>
      <c r="E2" s="146" t="s">
        <v>8</v>
      </c>
      <c r="F2" s="148"/>
      <c r="G2" s="149"/>
      <c r="H2" s="147"/>
      <c r="I2" s="150" t="s">
        <v>9</v>
      </c>
    </row>
    <row r="3" spans="1:9" ht="27" customHeight="1" thickBot="1" x14ac:dyDescent="0.35">
      <c r="A3" s="143"/>
      <c r="B3" s="153"/>
      <c r="C3" s="18" t="s">
        <v>4</v>
      </c>
      <c r="D3" s="2" t="s">
        <v>5</v>
      </c>
      <c r="E3" s="18" t="s">
        <v>2</v>
      </c>
      <c r="F3" s="19" t="s">
        <v>19</v>
      </c>
      <c r="G3" s="5" t="s">
        <v>10</v>
      </c>
      <c r="H3" s="2" t="s">
        <v>3</v>
      </c>
      <c r="I3" s="151"/>
    </row>
    <row r="4" spans="1:9" ht="27" customHeight="1" x14ac:dyDescent="0.3">
      <c r="A4" s="58">
        <v>45672</v>
      </c>
      <c r="B4" s="40" t="s">
        <v>85</v>
      </c>
      <c r="C4" s="53"/>
      <c r="D4" s="54"/>
      <c r="E4" s="53"/>
      <c r="F4" s="55"/>
      <c r="G4" s="56"/>
      <c r="H4" s="54">
        <v>1</v>
      </c>
      <c r="I4" s="57">
        <f>C4*4000+D4*6000+E4*13000+F4*10000+G4*18000+H4*10000</f>
        <v>10000</v>
      </c>
    </row>
    <row r="5" spans="1:9" ht="27" customHeight="1" x14ac:dyDescent="0.3">
      <c r="A5" s="15">
        <v>45761</v>
      </c>
      <c r="B5" s="11" t="s">
        <v>86</v>
      </c>
      <c r="C5" s="23"/>
      <c r="D5" s="9"/>
      <c r="E5" s="23"/>
      <c r="F5" s="16"/>
      <c r="G5" s="1"/>
      <c r="H5" s="9">
        <v>1</v>
      </c>
      <c r="I5" s="60">
        <f>C5*4000+D5*6000+E5*13000+F5*10000+G5*18000+H5*10000</f>
        <v>10000</v>
      </c>
    </row>
    <row r="6" spans="1:9" ht="27" customHeight="1" x14ac:dyDescent="0.3">
      <c r="A6" s="15">
        <v>45776</v>
      </c>
      <c r="B6" s="11" t="s">
        <v>29</v>
      </c>
      <c r="C6" s="23">
        <v>12</v>
      </c>
      <c r="D6" s="9"/>
      <c r="E6" s="23">
        <v>1</v>
      </c>
      <c r="F6" s="16"/>
      <c r="G6" s="1"/>
      <c r="H6" s="9"/>
      <c r="I6" s="59">
        <f>C6*4000+D6*6000+E6*13000+F6*10000+G6*18000+H6*10000</f>
        <v>61000</v>
      </c>
    </row>
    <row r="7" spans="1:9" ht="27" customHeight="1" x14ac:dyDescent="0.3">
      <c r="A7" s="15">
        <v>45793</v>
      </c>
      <c r="B7" s="11" t="s">
        <v>86</v>
      </c>
      <c r="C7" s="23"/>
      <c r="D7" s="9"/>
      <c r="E7" s="23"/>
      <c r="F7" s="16"/>
      <c r="G7" s="1"/>
      <c r="H7" s="9">
        <v>1</v>
      </c>
      <c r="I7" s="22">
        <f>C7*4000+D7*6000+E7*13000+F7*10000+G7*18000+H7*10000</f>
        <v>10000</v>
      </c>
    </row>
    <row r="8" spans="1:9" ht="27" customHeight="1" x14ac:dyDescent="0.3">
      <c r="A8" s="15">
        <v>45822</v>
      </c>
      <c r="B8" s="11" t="s">
        <v>86</v>
      </c>
      <c r="C8" s="23"/>
      <c r="D8" s="9"/>
      <c r="E8" s="23"/>
      <c r="F8" s="16"/>
      <c r="G8" s="1"/>
      <c r="H8" s="9">
        <v>2</v>
      </c>
      <c r="I8" s="22">
        <f>C8*4000+D8*6000+E8*13000+F8*10000+G8*18000+H8*10000</f>
        <v>20000</v>
      </c>
    </row>
    <row r="9" spans="1:9" ht="27" customHeight="1" x14ac:dyDescent="0.3">
      <c r="A9" s="15">
        <v>45838</v>
      </c>
      <c r="B9" s="11" t="s">
        <v>48</v>
      </c>
      <c r="C9" s="23"/>
      <c r="D9" s="9">
        <v>8</v>
      </c>
      <c r="E9" s="23"/>
      <c r="F9" s="16"/>
      <c r="G9" s="1"/>
      <c r="H9" s="9"/>
      <c r="I9" s="22">
        <f t="shared" ref="I9:I12" si="0">C9*4000+D9*6000+E9*13000+F9*10000+G9*18000+H9*10000</f>
        <v>48000</v>
      </c>
    </row>
    <row r="10" spans="1:9" ht="27" customHeight="1" x14ac:dyDescent="0.3">
      <c r="A10" s="15" t="s">
        <v>71</v>
      </c>
      <c r="B10" s="11" t="s">
        <v>48</v>
      </c>
      <c r="C10" s="23"/>
      <c r="D10" s="9">
        <v>64</v>
      </c>
      <c r="E10" s="23"/>
      <c r="F10" s="16"/>
      <c r="G10" s="1"/>
      <c r="H10" s="9"/>
      <c r="I10" s="22">
        <f t="shared" si="0"/>
        <v>384000</v>
      </c>
    </row>
    <row r="11" spans="1:9" ht="27" customHeight="1" x14ac:dyDescent="0.3">
      <c r="A11" s="58">
        <v>45960</v>
      </c>
      <c r="B11" s="40" t="s">
        <v>86</v>
      </c>
      <c r="C11" s="53"/>
      <c r="D11" s="54"/>
      <c r="E11" s="53"/>
      <c r="F11" s="55"/>
      <c r="G11" s="56"/>
      <c r="H11" s="54">
        <v>1</v>
      </c>
      <c r="I11" s="64">
        <f t="shared" si="0"/>
        <v>10000</v>
      </c>
    </row>
    <row r="12" spans="1:9" ht="27" customHeight="1" thickBot="1" x14ac:dyDescent="0.35">
      <c r="A12" s="88">
        <v>45972</v>
      </c>
      <c r="B12" s="89" t="s">
        <v>85</v>
      </c>
      <c r="C12" s="18">
        <v>4</v>
      </c>
      <c r="D12" s="2"/>
      <c r="E12" s="18"/>
      <c r="F12" s="19"/>
      <c r="G12" s="5"/>
      <c r="H12" s="2">
        <v>1</v>
      </c>
      <c r="I12" s="90">
        <f t="shared" si="0"/>
        <v>26000</v>
      </c>
    </row>
    <row r="13" spans="1:9" ht="27" customHeight="1" thickBot="1" x14ac:dyDescent="0.35">
      <c r="A13" s="28" t="s">
        <v>11</v>
      </c>
      <c r="B13" s="13"/>
      <c r="C13" s="29">
        <f>SUM(C4:C12)</f>
        <v>16</v>
      </c>
      <c r="D13" s="29">
        <f t="shared" ref="D13:H13" si="1">SUM(D4:D12)</f>
        <v>72</v>
      </c>
      <c r="E13" s="29">
        <f t="shared" si="1"/>
        <v>1</v>
      </c>
      <c r="F13" s="29">
        <f t="shared" si="1"/>
        <v>0</v>
      </c>
      <c r="G13" s="29">
        <f t="shared" si="1"/>
        <v>0</v>
      </c>
      <c r="H13" s="29">
        <f t="shared" si="1"/>
        <v>7</v>
      </c>
      <c r="I13" s="33">
        <f>SUM(I4:I12)</f>
        <v>579000</v>
      </c>
    </row>
    <row r="14" spans="1:9" ht="27" customHeight="1" thickBot="1" x14ac:dyDescent="0.35">
      <c r="A14" s="34"/>
      <c r="I14" s="35"/>
    </row>
    <row r="15" spans="1:9" ht="27" customHeight="1" thickBot="1" x14ac:dyDescent="0.35">
      <c r="A15" s="115" t="s">
        <v>12</v>
      </c>
      <c r="B15" s="116"/>
      <c r="C15" s="116"/>
      <c r="D15" s="116"/>
      <c r="E15" s="116"/>
      <c r="F15" s="116"/>
      <c r="G15" s="116"/>
      <c r="H15" s="116"/>
      <c r="I15" s="117"/>
    </row>
    <row r="16" spans="1:9" ht="27" customHeight="1" x14ac:dyDescent="0.3">
      <c r="A16" s="142" t="s">
        <v>0</v>
      </c>
      <c r="B16" s="144" t="s">
        <v>1</v>
      </c>
      <c r="C16" s="146" t="s">
        <v>7</v>
      </c>
      <c r="D16" s="147"/>
      <c r="E16" s="146" t="s">
        <v>8</v>
      </c>
      <c r="F16" s="148"/>
      <c r="G16" s="149"/>
      <c r="H16" s="147"/>
      <c r="I16" s="150" t="s">
        <v>9</v>
      </c>
    </row>
    <row r="17" spans="1:13" ht="27" customHeight="1" thickBot="1" x14ac:dyDescent="0.35">
      <c r="A17" s="143"/>
      <c r="B17" s="145"/>
      <c r="C17" s="18" t="s">
        <v>4</v>
      </c>
      <c r="D17" s="2" t="s">
        <v>5</v>
      </c>
      <c r="E17" s="18" t="s">
        <v>2</v>
      </c>
      <c r="F17" s="19" t="s">
        <v>19</v>
      </c>
      <c r="G17" s="5" t="s">
        <v>10</v>
      </c>
      <c r="H17" s="2" t="s">
        <v>3</v>
      </c>
      <c r="I17" s="151"/>
    </row>
    <row r="18" spans="1:13" ht="27" customHeight="1" x14ac:dyDescent="0.3">
      <c r="A18" s="36">
        <v>45741</v>
      </c>
      <c r="B18" s="17" t="s">
        <v>22</v>
      </c>
      <c r="C18" s="20">
        <v>4</v>
      </c>
      <c r="D18" s="6"/>
      <c r="E18" s="20"/>
      <c r="F18" s="21">
        <v>1</v>
      </c>
      <c r="G18" s="3"/>
      <c r="H18" s="6"/>
      <c r="I18" s="22">
        <f>C18*4000+D18*6000+E18*13000+F18*10000+G18*18000+H18*10000</f>
        <v>26000</v>
      </c>
    </row>
    <row r="19" spans="1:13" ht="27" customHeight="1" x14ac:dyDescent="0.3">
      <c r="A19" s="15">
        <v>45786</v>
      </c>
      <c r="B19" s="11" t="s">
        <v>32</v>
      </c>
      <c r="C19" s="23">
        <v>4</v>
      </c>
      <c r="D19" s="9"/>
      <c r="E19" s="23"/>
      <c r="F19" s="16">
        <v>2</v>
      </c>
      <c r="G19" s="1"/>
      <c r="H19" s="9"/>
      <c r="I19" s="22">
        <f t="shared" ref="I19:I24" si="2">C19*4000+D19*6000+E19*13000+F19*10000+G19*18000+H19*10000</f>
        <v>36000</v>
      </c>
      <c r="M19" s="7"/>
    </row>
    <row r="20" spans="1:13" ht="27" customHeight="1" x14ac:dyDescent="0.3">
      <c r="A20" s="15">
        <v>45825</v>
      </c>
      <c r="B20" s="11" t="s">
        <v>40</v>
      </c>
      <c r="C20" s="23">
        <v>2</v>
      </c>
      <c r="D20" s="9"/>
      <c r="E20" s="23"/>
      <c r="F20" s="16">
        <v>1</v>
      </c>
      <c r="G20" s="1"/>
      <c r="H20" s="9"/>
      <c r="I20" s="22">
        <f t="shared" si="2"/>
        <v>18000</v>
      </c>
      <c r="M20" s="7"/>
    </row>
    <row r="21" spans="1:13" ht="27" customHeight="1" x14ac:dyDescent="0.3">
      <c r="A21" s="15">
        <v>45826</v>
      </c>
      <c r="B21" s="11" t="s">
        <v>41</v>
      </c>
      <c r="C21" s="23">
        <v>2</v>
      </c>
      <c r="D21" s="9"/>
      <c r="E21" s="23"/>
      <c r="F21" s="16">
        <v>0.5</v>
      </c>
      <c r="G21" s="1"/>
      <c r="H21" s="9"/>
      <c r="I21" s="22">
        <f t="shared" ref="I21:I23" si="3">C21*4000+D21*6000+E21*13000+F21*10000+G21*18000+H21*10000</f>
        <v>13000</v>
      </c>
      <c r="M21" s="7"/>
    </row>
    <row r="22" spans="1:13" ht="27" customHeight="1" x14ac:dyDescent="0.3">
      <c r="A22" s="15">
        <v>45883</v>
      </c>
      <c r="B22" s="11" t="s">
        <v>128</v>
      </c>
      <c r="C22" s="23">
        <v>4.5</v>
      </c>
      <c r="D22" s="9"/>
      <c r="E22" s="23"/>
      <c r="F22" s="16"/>
      <c r="G22" s="1"/>
      <c r="H22" s="9"/>
      <c r="I22" s="22">
        <f t="shared" ref="I22" si="4">C22*4000+D22*6000+E22*13000+F22*10000+G22*18000+H22*10000</f>
        <v>18000</v>
      </c>
      <c r="M22" s="7"/>
    </row>
    <row r="23" spans="1:13" ht="27" customHeight="1" x14ac:dyDescent="0.3">
      <c r="A23" s="15"/>
      <c r="B23" s="11"/>
      <c r="C23" s="23"/>
      <c r="D23" s="9"/>
      <c r="E23" s="23"/>
      <c r="F23" s="16"/>
      <c r="G23" s="1"/>
      <c r="H23" s="9"/>
      <c r="I23" s="22">
        <f t="shared" si="3"/>
        <v>0</v>
      </c>
      <c r="M23" s="7"/>
    </row>
    <row r="24" spans="1:13" ht="27" customHeight="1" thickBot="1" x14ac:dyDescent="0.35">
      <c r="A24" s="15"/>
      <c r="B24" s="11"/>
      <c r="C24" s="23"/>
      <c r="D24" s="9"/>
      <c r="E24" s="23"/>
      <c r="F24" s="16"/>
      <c r="G24" s="1"/>
      <c r="H24" s="9"/>
      <c r="I24" s="22">
        <f t="shared" si="2"/>
        <v>0</v>
      </c>
      <c r="M24" s="7"/>
    </row>
    <row r="25" spans="1:13" ht="27" customHeight="1" thickBot="1" x14ac:dyDescent="0.35">
      <c r="A25" s="28" t="s">
        <v>11</v>
      </c>
      <c r="B25" s="13"/>
      <c r="C25" s="29">
        <f>SUM(C18:C24)</f>
        <v>16.5</v>
      </c>
      <c r="D25" s="30">
        <f>SUM(D18:D24)</f>
        <v>0</v>
      </c>
      <c r="E25" s="31">
        <f t="shared" ref="E25:I25" si="5">SUM(E18:E24)</f>
        <v>0</v>
      </c>
      <c r="F25" s="32">
        <f t="shared" si="5"/>
        <v>4.5</v>
      </c>
      <c r="G25" s="32">
        <f t="shared" si="5"/>
        <v>0</v>
      </c>
      <c r="H25" s="30">
        <f t="shared" si="5"/>
        <v>0</v>
      </c>
      <c r="I25" s="33">
        <f t="shared" si="5"/>
        <v>111000</v>
      </c>
    </row>
    <row r="26" spans="1:13" ht="27" customHeight="1" thickBot="1" x14ac:dyDescent="0.35">
      <c r="I26" s="37"/>
    </row>
    <row r="27" spans="1:13" ht="27" customHeight="1" thickBot="1" x14ac:dyDescent="0.35">
      <c r="A27" s="115" t="s">
        <v>13</v>
      </c>
      <c r="B27" s="116"/>
      <c r="C27" s="116"/>
      <c r="D27" s="116"/>
      <c r="E27" s="116"/>
      <c r="F27" s="116"/>
      <c r="G27" s="116"/>
      <c r="H27" s="116"/>
      <c r="I27" s="117"/>
    </row>
    <row r="28" spans="1:13" ht="27" customHeight="1" x14ac:dyDescent="0.3">
      <c r="A28" s="142" t="s">
        <v>0</v>
      </c>
      <c r="B28" s="144" t="s">
        <v>1</v>
      </c>
      <c r="C28" s="146" t="s">
        <v>7</v>
      </c>
      <c r="D28" s="147"/>
      <c r="E28" s="146" t="s">
        <v>8</v>
      </c>
      <c r="F28" s="148"/>
      <c r="G28" s="149"/>
      <c r="H28" s="147"/>
      <c r="I28" s="150" t="s">
        <v>9</v>
      </c>
    </row>
    <row r="29" spans="1:13" ht="27" customHeight="1" thickBot="1" x14ac:dyDescent="0.35">
      <c r="A29" s="143"/>
      <c r="B29" s="145"/>
      <c r="C29" s="18" t="s">
        <v>4</v>
      </c>
      <c r="D29" s="2" t="s">
        <v>5</v>
      </c>
      <c r="E29" s="18" t="s">
        <v>2</v>
      </c>
      <c r="F29" s="19" t="s">
        <v>19</v>
      </c>
      <c r="G29" s="5" t="s">
        <v>10</v>
      </c>
      <c r="H29" s="2" t="s">
        <v>3</v>
      </c>
      <c r="I29" s="151"/>
    </row>
    <row r="30" spans="1:13" ht="27" customHeight="1" x14ac:dyDescent="0.3">
      <c r="A30" s="36">
        <v>45659</v>
      </c>
      <c r="B30" s="17" t="s">
        <v>18</v>
      </c>
      <c r="C30" s="38">
        <v>8</v>
      </c>
      <c r="D30" s="8"/>
      <c r="E30" s="38"/>
      <c r="F30" s="39"/>
      <c r="G30" s="4"/>
      <c r="H30" s="8"/>
      <c r="I30" s="22">
        <f>C30*4000+D30*6000+E30*13000+F30*10000+G30*18000+H30*10000</f>
        <v>32000</v>
      </c>
    </row>
    <row r="31" spans="1:13" ht="27" customHeight="1" x14ac:dyDescent="0.3">
      <c r="A31" s="36">
        <v>45831</v>
      </c>
      <c r="B31" s="11" t="s">
        <v>45</v>
      </c>
      <c r="C31" s="23">
        <v>80</v>
      </c>
      <c r="D31" s="9"/>
      <c r="E31" s="23"/>
      <c r="F31" s="16"/>
      <c r="G31" s="1"/>
      <c r="H31" s="9">
        <v>1</v>
      </c>
      <c r="I31" s="22">
        <f t="shared" ref="I31:I40" si="6">C31*4000+D31*6000+E31*13000+F31*10000+G31*18000+H31*10000</f>
        <v>330000</v>
      </c>
    </row>
    <row r="32" spans="1:13" ht="27" customHeight="1" x14ac:dyDescent="0.3">
      <c r="A32" s="36">
        <v>45832</v>
      </c>
      <c r="B32" s="11" t="s">
        <v>45</v>
      </c>
      <c r="C32" s="23">
        <v>88</v>
      </c>
      <c r="D32" s="9"/>
      <c r="E32" s="23"/>
      <c r="F32" s="16"/>
      <c r="G32" s="1"/>
      <c r="H32" s="9">
        <v>1</v>
      </c>
      <c r="I32" s="22">
        <f t="shared" si="6"/>
        <v>362000</v>
      </c>
    </row>
    <row r="33" spans="1:9" ht="27" customHeight="1" x14ac:dyDescent="0.3">
      <c r="A33" s="36">
        <v>45833</v>
      </c>
      <c r="B33" s="11" t="s">
        <v>45</v>
      </c>
      <c r="C33" s="23">
        <v>72</v>
      </c>
      <c r="D33" s="9"/>
      <c r="E33" s="23"/>
      <c r="F33" s="16"/>
      <c r="G33" s="1"/>
      <c r="H33" s="9">
        <v>1</v>
      </c>
      <c r="I33" s="22">
        <f t="shared" si="6"/>
        <v>298000</v>
      </c>
    </row>
    <row r="34" spans="1:9" ht="27" customHeight="1" x14ac:dyDescent="0.3">
      <c r="A34" s="36">
        <v>45833</v>
      </c>
      <c r="B34" s="11" t="s">
        <v>93</v>
      </c>
      <c r="C34" s="23"/>
      <c r="D34" s="9">
        <v>12</v>
      </c>
      <c r="E34" s="23"/>
      <c r="F34" s="16"/>
      <c r="G34" s="1"/>
      <c r="H34" s="9"/>
      <c r="I34" s="22">
        <f t="shared" si="6"/>
        <v>72000</v>
      </c>
    </row>
    <row r="35" spans="1:9" ht="27" customHeight="1" x14ac:dyDescent="0.3">
      <c r="A35" s="36">
        <v>45834</v>
      </c>
      <c r="B35" s="11" t="s">
        <v>45</v>
      </c>
      <c r="C35" s="23">
        <v>64</v>
      </c>
      <c r="D35" s="9"/>
      <c r="E35" s="23"/>
      <c r="F35" s="16"/>
      <c r="G35" s="1"/>
      <c r="H35" s="9">
        <v>1</v>
      </c>
      <c r="I35" s="22">
        <f t="shared" si="6"/>
        <v>266000</v>
      </c>
    </row>
    <row r="36" spans="1:9" ht="27" customHeight="1" x14ac:dyDescent="0.3">
      <c r="A36" s="36">
        <v>45834</v>
      </c>
      <c r="B36" s="11" t="s">
        <v>46</v>
      </c>
      <c r="C36" s="23"/>
      <c r="D36" s="9">
        <v>12</v>
      </c>
      <c r="E36" s="23"/>
      <c r="F36" s="16"/>
      <c r="G36" s="1"/>
      <c r="H36" s="9"/>
      <c r="I36" s="22">
        <f t="shared" si="6"/>
        <v>72000</v>
      </c>
    </row>
    <row r="37" spans="1:9" ht="27" customHeight="1" x14ac:dyDescent="0.3">
      <c r="A37" s="36">
        <v>45846</v>
      </c>
      <c r="B37" s="11" t="s">
        <v>50</v>
      </c>
      <c r="C37" s="23">
        <v>12</v>
      </c>
      <c r="D37" s="9"/>
      <c r="E37" s="23"/>
      <c r="F37" s="16"/>
      <c r="G37" s="1"/>
      <c r="H37" s="9"/>
      <c r="I37" s="22">
        <f t="shared" si="6"/>
        <v>48000</v>
      </c>
    </row>
    <row r="38" spans="1:9" ht="27" customHeight="1" x14ac:dyDescent="0.3">
      <c r="A38" s="36" t="s">
        <v>65</v>
      </c>
      <c r="B38" s="11" t="s">
        <v>48</v>
      </c>
      <c r="C38" s="23"/>
      <c r="D38" s="9">
        <v>112</v>
      </c>
      <c r="E38" s="23"/>
      <c r="F38" s="16"/>
      <c r="G38" s="1"/>
      <c r="H38" s="9"/>
      <c r="I38" s="22">
        <f t="shared" si="6"/>
        <v>672000</v>
      </c>
    </row>
    <row r="39" spans="1:9" ht="27" customHeight="1" x14ac:dyDescent="0.3">
      <c r="A39" s="36">
        <v>45855</v>
      </c>
      <c r="B39" s="11" t="s">
        <v>51</v>
      </c>
      <c r="C39" s="23">
        <v>5</v>
      </c>
      <c r="D39" s="9"/>
      <c r="E39" s="23"/>
      <c r="F39" s="16"/>
      <c r="G39" s="1"/>
      <c r="H39" s="9"/>
      <c r="I39" s="22">
        <f t="shared" si="6"/>
        <v>20000</v>
      </c>
    </row>
    <row r="40" spans="1:9" ht="27" customHeight="1" thickBot="1" x14ac:dyDescent="0.35">
      <c r="A40" s="36">
        <v>45860</v>
      </c>
      <c r="B40" s="11" t="s">
        <v>51</v>
      </c>
      <c r="C40" s="23">
        <v>8</v>
      </c>
      <c r="D40" s="9"/>
      <c r="E40" s="23"/>
      <c r="F40" s="16"/>
      <c r="G40" s="1"/>
      <c r="H40" s="9"/>
      <c r="I40" s="22">
        <f t="shared" si="6"/>
        <v>32000</v>
      </c>
    </row>
    <row r="41" spans="1:9" ht="27" customHeight="1" thickBot="1" x14ac:dyDescent="0.35">
      <c r="A41" s="28" t="s">
        <v>11</v>
      </c>
      <c r="B41" s="13"/>
      <c r="C41" s="29">
        <f>SUM(C30:C40)</f>
        <v>337</v>
      </c>
      <c r="D41" s="30">
        <f t="shared" ref="D41:I41" si="7">SUM(D30:D40)</f>
        <v>136</v>
      </c>
      <c r="E41" s="29">
        <f t="shared" si="7"/>
        <v>0</v>
      </c>
      <c r="F41" s="32">
        <f t="shared" si="7"/>
        <v>0</v>
      </c>
      <c r="G41" s="32">
        <f t="shared" si="7"/>
        <v>0</v>
      </c>
      <c r="H41" s="30">
        <f t="shared" si="7"/>
        <v>4</v>
      </c>
      <c r="I41" s="33">
        <f t="shared" si="7"/>
        <v>2204000</v>
      </c>
    </row>
    <row r="42" spans="1:9" ht="27" customHeight="1" thickBot="1" x14ac:dyDescent="0.35"/>
    <row r="43" spans="1:9" ht="27" customHeight="1" thickBot="1" x14ac:dyDescent="0.35">
      <c r="A43" s="115" t="s">
        <v>14</v>
      </c>
      <c r="B43" s="116"/>
      <c r="C43" s="116"/>
      <c r="D43" s="116"/>
      <c r="E43" s="116"/>
      <c r="F43" s="116"/>
      <c r="G43" s="116"/>
      <c r="H43" s="116"/>
      <c r="I43" s="117"/>
    </row>
    <row r="44" spans="1:9" ht="27" customHeight="1" x14ac:dyDescent="0.3">
      <c r="A44" s="142" t="s">
        <v>0</v>
      </c>
      <c r="B44" s="144" t="s">
        <v>1</v>
      </c>
      <c r="C44" s="146" t="s">
        <v>7</v>
      </c>
      <c r="D44" s="147"/>
      <c r="E44" s="146" t="s">
        <v>8</v>
      </c>
      <c r="F44" s="148"/>
      <c r="G44" s="149"/>
      <c r="H44" s="147"/>
      <c r="I44" s="150" t="s">
        <v>9</v>
      </c>
    </row>
    <row r="45" spans="1:9" ht="27" customHeight="1" thickBot="1" x14ac:dyDescent="0.35">
      <c r="A45" s="143"/>
      <c r="B45" s="145"/>
      <c r="C45" s="18" t="s">
        <v>4</v>
      </c>
      <c r="D45" s="2" t="s">
        <v>5</v>
      </c>
      <c r="E45" s="18" t="s">
        <v>2</v>
      </c>
      <c r="F45" s="19" t="s">
        <v>19</v>
      </c>
      <c r="G45" s="5" t="s">
        <v>10</v>
      </c>
      <c r="H45" s="2" t="s">
        <v>3</v>
      </c>
      <c r="I45" s="151"/>
    </row>
    <row r="46" spans="1:9" ht="27" customHeight="1" x14ac:dyDescent="0.3">
      <c r="A46" s="53" t="s">
        <v>83</v>
      </c>
      <c r="B46" s="54" t="s">
        <v>84</v>
      </c>
      <c r="C46" s="53">
        <v>2</v>
      </c>
      <c r="D46" s="54"/>
      <c r="E46" s="53"/>
      <c r="F46" s="55">
        <v>1</v>
      </c>
      <c r="G46" s="56"/>
      <c r="H46" s="54"/>
      <c r="I46" s="57">
        <f>C46*4000+D46*6000+E46*13000+F46*10000+G46*18000+H46*10000</f>
        <v>18000</v>
      </c>
    </row>
    <row r="47" spans="1:9" ht="27" customHeight="1" x14ac:dyDescent="0.3">
      <c r="A47" s="15">
        <v>45771</v>
      </c>
      <c r="B47" s="9" t="s">
        <v>28</v>
      </c>
      <c r="C47" s="23">
        <v>20</v>
      </c>
      <c r="D47" s="9"/>
      <c r="E47" s="23"/>
      <c r="F47" s="16"/>
      <c r="G47" s="1"/>
      <c r="H47" s="9"/>
      <c r="I47" s="59">
        <f t="shared" ref="I47:I50" si="8">C47*4000+D47*6000+E47*13000+F47*10000+G47*18000+H47*10000</f>
        <v>80000</v>
      </c>
    </row>
    <row r="48" spans="1:9" ht="27" customHeight="1" x14ac:dyDescent="0.3">
      <c r="A48" s="36">
        <v>45798</v>
      </c>
      <c r="B48" s="6" t="s">
        <v>28</v>
      </c>
      <c r="C48" s="20">
        <v>10</v>
      </c>
      <c r="D48" s="6"/>
      <c r="E48" s="20"/>
      <c r="F48" s="21"/>
      <c r="G48" s="3"/>
      <c r="H48" s="6"/>
      <c r="I48" s="22">
        <f t="shared" si="8"/>
        <v>40000</v>
      </c>
    </row>
    <row r="49" spans="1:9" ht="27" customHeight="1" x14ac:dyDescent="0.3">
      <c r="A49" s="36">
        <v>45804</v>
      </c>
      <c r="B49" s="6" t="s">
        <v>92</v>
      </c>
      <c r="C49" s="20">
        <v>8</v>
      </c>
      <c r="D49" s="6"/>
      <c r="E49" s="20"/>
      <c r="F49" s="21">
        <v>1</v>
      </c>
      <c r="G49" s="3"/>
      <c r="H49" s="6"/>
      <c r="I49" s="22">
        <f t="shared" si="8"/>
        <v>42000</v>
      </c>
    </row>
    <row r="50" spans="1:9" ht="27" customHeight="1" x14ac:dyDescent="0.3">
      <c r="A50" s="36">
        <v>45821</v>
      </c>
      <c r="B50" s="6" t="s">
        <v>94</v>
      </c>
      <c r="C50" s="20">
        <v>2</v>
      </c>
      <c r="D50" s="6"/>
      <c r="E50" s="20"/>
      <c r="F50" s="21">
        <v>1</v>
      </c>
      <c r="G50" s="3"/>
      <c r="H50" s="6"/>
      <c r="I50" s="22">
        <f t="shared" si="8"/>
        <v>18000</v>
      </c>
    </row>
    <row r="51" spans="1:9" ht="27" customHeight="1" x14ac:dyDescent="0.3">
      <c r="A51" s="15">
        <v>45860</v>
      </c>
      <c r="B51" s="11" t="s">
        <v>111</v>
      </c>
      <c r="C51" s="23">
        <v>4</v>
      </c>
      <c r="D51" s="9"/>
      <c r="E51" s="23"/>
      <c r="F51" s="16"/>
      <c r="G51" s="1"/>
      <c r="H51" s="9"/>
      <c r="I51" s="59">
        <f t="shared" ref="I51:I64" si="9">C51*4000+D51*6000+E51*13000+F51*10000+G51*18000+H51*10000</f>
        <v>16000</v>
      </c>
    </row>
    <row r="52" spans="1:9" ht="27" customHeight="1" x14ac:dyDescent="0.3">
      <c r="A52" s="15">
        <v>45870</v>
      </c>
      <c r="B52" s="11" t="s">
        <v>115</v>
      </c>
      <c r="C52" s="23">
        <v>8</v>
      </c>
      <c r="D52" s="9">
        <v>14</v>
      </c>
      <c r="E52" s="23"/>
      <c r="F52" s="16">
        <v>1</v>
      </c>
      <c r="G52" s="1"/>
      <c r="H52" s="9"/>
      <c r="I52" s="59">
        <f t="shared" si="9"/>
        <v>126000</v>
      </c>
    </row>
    <row r="53" spans="1:9" ht="27" customHeight="1" x14ac:dyDescent="0.3">
      <c r="A53" s="15">
        <v>45873</v>
      </c>
      <c r="B53" s="11" t="s">
        <v>116</v>
      </c>
      <c r="C53" s="23"/>
      <c r="D53" s="9">
        <v>14</v>
      </c>
      <c r="E53" s="23"/>
      <c r="F53" s="16"/>
      <c r="G53" s="1"/>
      <c r="H53" s="9"/>
      <c r="I53" s="59">
        <f t="shared" ref="I53:I56" si="10">C53*4000+D53*6000+E53*13000+F53*10000+G53*18000+H53*10000</f>
        <v>84000</v>
      </c>
    </row>
    <row r="54" spans="1:9" ht="27" customHeight="1" x14ac:dyDescent="0.3">
      <c r="A54" s="15">
        <v>45874</v>
      </c>
      <c r="B54" s="11" t="s">
        <v>116</v>
      </c>
      <c r="C54" s="23"/>
      <c r="D54" s="9">
        <v>14</v>
      </c>
      <c r="E54" s="23"/>
      <c r="F54" s="16"/>
      <c r="G54" s="1"/>
      <c r="H54" s="9"/>
      <c r="I54" s="59">
        <f t="shared" si="10"/>
        <v>84000</v>
      </c>
    </row>
    <row r="55" spans="1:9" ht="27" customHeight="1" x14ac:dyDescent="0.3">
      <c r="A55" s="15">
        <v>45875</v>
      </c>
      <c r="B55" s="11" t="s">
        <v>116</v>
      </c>
      <c r="C55" s="23"/>
      <c r="D55" s="9">
        <v>14</v>
      </c>
      <c r="E55" s="23"/>
      <c r="F55" s="16"/>
      <c r="G55" s="1"/>
      <c r="H55" s="9"/>
      <c r="I55" s="59">
        <f t="shared" si="10"/>
        <v>84000</v>
      </c>
    </row>
    <row r="56" spans="1:9" ht="27" customHeight="1" x14ac:dyDescent="0.3">
      <c r="A56" s="15">
        <v>45876</v>
      </c>
      <c r="B56" s="11" t="s">
        <v>116</v>
      </c>
      <c r="C56" s="23"/>
      <c r="D56" s="9">
        <v>14</v>
      </c>
      <c r="E56" s="23"/>
      <c r="F56" s="16"/>
      <c r="G56" s="1"/>
      <c r="H56" s="9"/>
      <c r="I56" s="59">
        <f t="shared" si="10"/>
        <v>84000</v>
      </c>
    </row>
    <row r="57" spans="1:9" ht="27" customHeight="1" x14ac:dyDescent="0.3">
      <c r="A57" s="15">
        <v>45877</v>
      </c>
      <c r="B57" s="11" t="s">
        <v>121</v>
      </c>
      <c r="C57" s="23"/>
      <c r="D57" s="9">
        <v>12</v>
      </c>
      <c r="E57" s="23"/>
      <c r="F57" s="16"/>
      <c r="G57" s="1"/>
      <c r="H57" s="9"/>
      <c r="I57" s="59">
        <f t="shared" si="9"/>
        <v>72000</v>
      </c>
    </row>
    <row r="58" spans="1:9" ht="27" customHeight="1" x14ac:dyDescent="0.3">
      <c r="A58" s="15">
        <v>45881</v>
      </c>
      <c r="B58" s="11" t="s">
        <v>116</v>
      </c>
      <c r="C58" s="23"/>
      <c r="D58" s="9">
        <v>14</v>
      </c>
      <c r="E58" s="23"/>
      <c r="F58" s="16"/>
      <c r="G58" s="1"/>
      <c r="H58" s="9"/>
      <c r="I58" s="59">
        <f t="shared" si="9"/>
        <v>84000</v>
      </c>
    </row>
    <row r="59" spans="1:9" ht="27" customHeight="1" x14ac:dyDescent="0.3">
      <c r="A59" s="15">
        <v>45881</v>
      </c>
      <c r="B59" s="11" t="s">
        <v>125</v>
      </c>
      <c r="C59" s="23">
        <v>1</v>
      </c>
      <c r="D59" s="9">
        <v>2</v>
      </c>
      <c r="E59" s="23"/>
      <c r="F59" s="16">
        <v>1</v>
      </c>
      <c r="G59" s="1"/>
      <c r="H59" s="9"/>
      <c r="I59" s="59">
        <f t="shared" si="9"/>
        <v>26000</v>
      </c>
    </row>
    <row r="60" spans="1:9" ht="27" customHeight="1" x14ac:dyDescent="0.3">
      <c r="A60" s="15">
        <v>45882</v>
      </c>
      <c r="B60" s="11" t="s">
        <v>126</v>
      </c>
      <c r="C60" s="23">
        <v>4</v>
      </c>
      <c r="D60" s="9">
        <v>8</v>
      </c>
      <c r="E60" s="23"/>
      <c r="F60" s="16"/>
      <c r="G60" s="1"/>
      <c r="H60" s="9"/>
      <c r="I60" s="59">
        <f t="shared" si="9"/>
        <v>64000</v>
      </c>
    </row>
    <row r="61" spans="1:9" ht="27" customHeight="1" x14ac:dyDescent="0.3">
      <c r="A61" s="15">
        <v>45882</v>
      </c>
      <c r="B61" s="11" t="s">
        <v>125</v>
      </c>
      <c r="C61" s="23">
        <v>1</v>
      </c>
      <c r="D61" s="9">
        <v>2</v>
      </c>
      <c r="E61" s="23"/>
      <c r="F61" s="16">
        <v>1</v>
      </c>
      <c r="G61" s="1"/>
      <c r="H61" s="9"/>
      <c r="I61" s="59">
        <f t="shared" si="9"/>
        <v>26000</v>
      </c>
    </row>
    <row r="62" spans="1:9" ht="27" customHeight="1" x14ac:dyDescent="0.3">
      <c r="A62" s="15">
        <v>45883</v>
      </c>
      <c r="B62" s="11" t="s">
        <v>130</v>
      </c>
      <c r="C62" s="23">
        <v>1</v>
      </c>
      <c r="D62" s="9"/>
      <c r="E62" s="23"/>
      <c r="F62" s="16">
        <v>0.5</v>
      </c>
      <c r="G62" s="1"/>
      <c r="H62" s="9"/>
      <c r="I62" s="59">
        <f t="shared" si="9"/>
        <v>9000</v>
      </c>
    </row>
    <row r="63" spans="1:9" ht="27" customHeight="1" x14ac:dyDescent="0.3">
      <c r="A63" s="58">
        <v>45883</v>
      </c>
      <c r="B63" s="40" t="s">
        <v>131</v>
      </c>
      <c r="C63" s="53"/>
      <c r="D63" s="54">
        <v>14</v>
      </c>
      <c r="E63" s="53"/>
      <c r="F63" s="55"/>
      <c r="G63" s="56"/>
      <c r="H63" s="54"/>
      <c r="I63" s="64">
        <f t="shared" si="9"/>
        <v>84000</v>
      </c>
    </row>
    <row r="64" spans="1:9" ht="27" customHeight="1" x14ac:dyDescent="0.3">
      <c r="A64" s="15">
        <v>45888</v>
      </c>
      <c r="B64" s="11" t="s">
        <v>135</v>
      </c>
      <c r="C64" s="23"/>
      <c r="D64" s="9">
        <v>2</v>
      </c>
      <c r="E64" s="23"/>
      <c r="F64" s="16"/>
      <c r="G64" s="1"/>
      <c r="H64" s="9"/>
      <c r="I64" s="59">
        <f t="shared" si="9"/>
        <v>12000</v>
      </c>
    </row>
    <row r="65" spans="1:9" ht="27" customHeight="1" x14ac:dyDescent="0.3">
      <c r="A65" s="15">
        <v>45924</v>
      </c>
      <c r="B65" s="11" t="s">
        <v>156</v>
      </c>
      <c r="C65" s="23">
        <v>12</v>
      </c>
      <c r="D65" s="9"/>
      <c r="E65" s="23"/>
      <c r="F65" s="16">
        <v>1</v>
      </c>
      <c r="G65" s="1"/>
      <c r="H65" s="9"/>
      <c r="I65" s="59">
        <f t="shared" ref="I65:I70" si="11">C65*4000+D65*6000+E65*13000+F65*10000+G65*18000+H65*10000</f>
        <v>58000</v>
      </c>
    </row>
    <row r="66" spans="1:9" ht="27" customHeight="1" x14ac:dyDescent="0.3">
      <c r="A66" s="15">
        <v>45925</v>
      </c>
      <c r="B66" s="11" t="s">
        <v>167</v>
      </c>
      <c r="C66" s="23"/>
      <c r="D66" s="9">
        <v>1</v>
      </c>
      <c r="E66" s="23"/>
      <c r="F66" s="16"/>
      <c r="G66" s="1"/>
      <c r="H66" s="9">
        <v>1</v>
      </c>
      <c r="I66" s="59">
        <f t="shared" si="11"/>
        <v>16000</v>
      </c>
    </row>
    <row r="67" spans="1:9" ht="27" customHeight="1" x14ac:dyDescent="0.3">
      <c r="A67" s="15">
        <v>45932</v>
      </c>
      <c r="B67" s="11" t="s">
        <v>167</v>
      </c>
      <c r="C67" s="23">
        <v>2</v>
      </c>
      <c r="D67" s="9">
        <v>2</v>
      </c>
      <c r="E67" s="23"/>
      <c r="F67" s="16">
        <v>1</v>
      </c>
      <c r="G67" s="1"/>
      <c r="H67" s="9"/>
      <c r="I67" s="59">
        <f t="shared" si="11"/>
        <v>30000</v>
      </c>
    </row>
    <row r="68" spans="1:9" ht="27" customHeight="1" x14ac:dyDescent="0.3">
      <c r="A68" s="15">
        <v>45939</v>
      </c>
      <c r="B68" s="11" t="s">
        <v>171</v>
      </c>
      <c r="C68" s="23">
        <v>12</v>
      </c>
      <c r="D68" s="9"/>
      <c r="E68" s="23"/>
      <c r="F68" s="16">
        <v>5</v>
      </c>
      <c r="G68" s="1"/>
      <c r="H68" s="9"/>
      <c r="I68" s="59">
        <f t="shared" si="11"/>
        <v>98000</v>
      </c>
    </row>
    <row r="69" spans="1:9" ht="27" customHeight="1" x14ac:dyDescent="0.3">
      <c r="A69" s="15">
        <v>45943</v>
      </c>
      <c r="B69" s="11" t="s">
        <v>172</v>
      </c>
      <c r="C69" s="23">
        <v>2</v>
      </c>
      <c r="D69" s="9"/>
      <c r="E69" s="23"/>
      <c r="F69" s="16">
        <v>1</v>
      </c>
      <c r="G69" s="1"/>
      <c r="H69" s="9"/>
      <c r="I69" s="59">
        <f t="shared" si="11"/>
        <v>18000</v>
      </c>
    </row>
    <row r="70" spans="1:9" ht="27" customHeight="1" x14ac:dyDescent="0.3">
      <c r="A70" s="58">
        <v>45945</v>
      </c>
      <c r="B70" s="40" t="s">
        <v>173</v>
      </c>
      <c r="C70" s="53">
        <v>8</v>
      </c>
      <c r="D70" s="54"/>
      <c r="E70" s="53"/>
      <c r="F70" s="55">
        <v>1</v>
      </c>
      <c r="G70" s="56"/>
      <c r="H70" s="54"/>
      <c r="I70" s="64">
        <f t="shared" si="11"/>
        <v>42000</v>
      </c>
    </row>
    <row r="71" spans="1:9" ht="27" customHeight="1" x14ac:dyDescent="0.3">
      <c r="A71" s="15">
        <v>45964</v>
      </c>
      <c r="B71" s="11" t="s">
        <v>193</v>
      </c>
      <c r="C71" s="23">
        <v>16</v>
      </c>
      <c r="D71" s="9"/>
      <c r="E71" s="23"/>
      <c r="F71" s="16"/>
      <c r="G71" s="1"/>
      <c r="H71" s="9"/>
      <c r="I71" s="59">
        <f t="shared" ref="I71:I74" si="12">C71*4000+D71*6000+E71*13000+F71*10000+G71*18000+H71*10000</f>
        <v>64000</v>
      </c>
    </row>
    <row r="72" spans="1:9" ht="27" customHeight="1" x14ac:dyDescent="0.3">
      <c r="A72" s="15">
        <v>45971</v>
      </c>
      <c r="B72" s="11" t="s">
        <v>197</v>
      </c>
      <c r="C72" s="23">
        <v>4</v>
      </c>
      <c r="D72" s="9"/>
      <c r="E72" s="23"/>
      <c r="F72" s="16"/>
      <c r="G72" s="1"/>
      <c r="H72" s="9"/>
      <c r="I72" s="59">
        <f t="shared" si="12"/>
        <v>16000</v>
      </c>
    </row>
    <row r="73" spans="1:9" ht="27" customHeight="1" x14ac:dyDescent="0.3">
      <c r="A73" s="15">
        <v>45987</v>
      </c>
      <c r="B73" s="11" t="s">
        <v>211</v>
      </c>
      <c r="C73" s="23">
        <v>6</v>
      </c>
      <c r="D73" s="9"/>
      <c r="E73" s="23">
        <v>1.5</v>
      </c>
      <c r="F73" s="16"/>
      <c r="G73" s="1">
        <v>1.5</v>
      </c>
      <c r="H73" s="9"/>
      <c r="I73" s="59">
        <f t="shared" si="12"/>
        <v>70500</v>
      </c>
    </row>
    <row r="74" spans="1:9" ht="27" customHeight="1" thickBot="1" x14ac:dyDescent="0.35">
      <c r="A74" s="15"/>
      <c r="B74" s="11"/>
      <c r="C74" s="23"/>
      <c r="D74" s="9"/>
      <c r="E74" s="23"/>
      <c r="F74" s="16"/>
      <c r="G74" s="1"/>
      <c r="H74" s="9"/>
      <c r="I74" s="59">
        <f t="shared" si="12"/>
        <v>0</v>
      </c>
    </row>
    <row r="75" spans="1:9" ht="27" customHeight="1" thickBot="1" x14ac:dyDescent="0.35">
      <c r="A75" s="28" t="s">
        <v>11</v>
      </c>
      <c r="B75" s="13"/>
      <c r="C75" s="29">
        <f>SUM(C46:C74)</f>
        <v>123</v>
      </c>
      <c r="D75" s="30">
        <f>SUM(D46:D74)</f>
        <v>127</v>
      </c>
      <c r="E75" s="29">
        <f t="shared" ref="E75:H75" si="13">SUM(E46:E74)</f>
        <v>1.5</v>
      </c>
      <c r="F75" s="32">
        <f t="shared" si="13"/>
        <v>15.5</v>
      </c>
      <c r="G75" s="32">
        <f t="shared" si="13"/>
        <v>1.5</v>
      </c>
      <c r="H75" s="30">
        <f t="shared" si="13"/>
        <v>1</v>
      </c>
      <c r="I75" s="33">
        <f>SUM(I46:I74)</f>
        <v>1465500</v>
      </c>
    </row>
    <row r="76" spans="1:9" ht="27" customHeight="1" thickBot="1" x14ac:dyDescent="0.35"/>
    <row r="77" spans="1:9" ht="27" customHeight="1" thickBot="1" x14ac:dyDescent="0.35">
      <c r="A77" s="115" t="s">
        <v>15</v>
      </c>
      <c r="B77" s="116"/>
      <c r="C77" s="116"/>
      <c r="D77" s="116"/>
      <c r="E77" s="116"/>
      <c r="F77" s="116"/>
      <c r="G77" s="116"/>
      <c r="H77" s="116"/>
      <c r="I77" s="117"/>
    </row>
    <row r="78" spans="1:9" ht="27" customHeight="1" x14ac:dyDescent="0.3">
      <c r="A78" s="142" t="s">
        <v>0</v>
      </c>
      <c r="B78" s="144" t="s">
        <v>1</v>
      </c>
      <c r="C78" s="146" t="s">
        <v>7</v>
      </c>
      <c r="D78" s="147"/>
      <c r="E78" s="146" t="s">
        <v>8</v>
      </c>
      <c r="F78" s="148"/>
      <c r="G78" s="149"/>
      <c r="H78" s="147"/>
      <c r="I78" s="150" t="s">
        <v>9</v>
      </c>
    </row>
    <row r="79" spans="1:9" ht="27" customHeight="1" thickBot="1" x14ac:dyDescent="0.35">
      <c r="A79" s="143"/>
      <c r="B79" s="145"/>
      <c r="C79" s="18" t="s">
        <v>4</v>
      </c>
      <c r="D79" s="2" t="s">
        <v>5</v>
      </c>
      <c r="E79" s="18" t="s">
        <v>2</v>
      </c>
      <c r="F79" s="19" t="s">
        <v>19</v>
      </c>
      <c r="G79" s="5" t="s">
        <v>10</v>
      </c>
      <c r="H79" s="2" t="s">
        <v>3</v>
      </c>
      <c r="I79" s="151"/>
    </row>
    <row r="80" spans="1:9" ht="27" customHeight="1" x14ac:dyDescent="0.3">
      <c r="A80" s="36">
        <v>45826</v>
      </c>
      <c r="B80" s="17" t="s">
        <v>42</v>
      </c>
      <c r="C80" s="38">
        <v>1</v>
      </c>
      <c r="D80" s="8"/>
      <c r="E80" s="38"/>
      <c r="F80" s="39"/>
      <c r="G80" s="4"/>
      <c r="H80" s="8"/>
      <c r="I80" s="22">
        <f>C80*4000+D80*6000+E80*13000+F80*10000+G80*18000+H80*10000</f>
        <v>4000</v>
      </c>
    </row>
    <row r="81" spans="1:9" ht="27" customHeight="1" x14ac:dyDescent="0.3">
      <c r="A81" s="36">
        <v>45838</v>
      </c>
      <c r="B81" s="17" t="s">
        <v>47</v>
      </c>
      <c r="C81" s="20">
        <v>12</v>
      </c>
      <c r="D81" s="6"/>
      <c r="E81" s="20"/>
      <c r="F81" s="21"/>
      <c r="G81" s="3"/>
      <c r="H81" s="6"/>
      <c r="I81" s="22">
        <f>C81*4000+D81*6000+E81*13000+F81*10000+G81*18000+H81*10000</f>
        <v>48000</v>
      </c>
    </row>
    <row r="82" spans="1:9" ht="27" customHeight="1" thickBot="1" x14ac:dyDescent="0.35">
      <c r="A82" s="15" t="s">
        <v>70</v>
      </c>
      <c r="B82" s="11" t="s">
        <v>48</v>
      </c>
      <c r="C82" s="23"/>
      <c r="D82" s="9">
        <v>32</v>
      </c>
      <c r="E82" s="23"/>
      <c r="F82" s="16"/>
      <c r="G82" s="1"/>
      <c r="H82" s="9"/>
      <c r="I82" s="22">
        <f>C82*4000+D82*6000+E82*13000+F82*10000+G82*18000+H82*10000</f>
        <v>192000</v>
      </c>
    </row>
    <row r="83" spans="1:9" ht="27" customHeight="1" thickBot="1" x14ac:dyDescent="0.35">
      <c r="A83" s="28" t="s">
        <v>11</v>
      </c>
      <c r="B83" s="13"/>
      <c r="C83" s="29">
        <f>SUM(C80:C82)</f>
        <v>13</v>
      </c>
      <c r="D83" s="30">
        <f t="shared" ref="D83:H83" si="14">SUM(D80:D82)</f>
        <v>32</v>
      </c>
      <c r="E83" s="29">
        <f t="shared" si="14"/>
        <v>0</v>
      </c>
      <c r="F83" s="32">
        <f t="shared" si="14"/>
        <v>0</v>
      </c>
      <c r="G83" s="32">
        <f t="shared" si="14"/>
        <v>0</v>
      </c>
      <c r="H83" s="30">
        <f t="shared" si="14"/>
        <v>0</v>
      </c>
      <c r="I83" s="33">
        <f>SUM(I80:I82)</f>
        <v>244000</v>
      </c>
    </row>
    <row r="84" spans="1:9" ht="27" customHeight="1" thickBot="1" x14ac:dyDescent="0.35"/>
    <row r="85" spans="1:9" ht="27" customHeight="1" thickBot="1" x14ac:dyDescent="0.35">
      <c r="A85" s="115" t="s">
        <v>16</v>
      </c>
      <c r="B85" s="116"/>
      <c r="C85" s="116"/>
      <c r="D85" s="116"/>
      <c r="E85" s="116"/>
      <c r="F85" s="116"/>
      <c r="G85" s="116"/>
      <c r="H85" s="116"/>
      <c r="I85" s="117"/>
    </row>
    <row r="86" spans="1:9" ht="27" customHeight="1" x14ac:dyDescent="0.3">
      <c r="A86" s="142" t="s">
        <v>0</v>
      </c>
      <c r="B86" s="144" t="s">
        <v>1</v>
      </c>
      <c r="C86" s="146" t="s">
        <v>7</v>
      </c>
      <c r="D86" s="147"/>
      <c r="E86" s="146" t="s">
        <v>8</v>
      </c>
      <c r="F86" s="148"/>
      <c r="G86" s="149"/>
      <c r="H86" s="147"/>
      <c r="I86" s="150" t="s">
        <v>9</v>
      </c>
    </row>
    <row r="87" spans="1:9" ht="27" customHeight="1" thickBot="1" x14ac:dyDescent="0.35">
      <c r="A87" s="143"/>
      <c r="B87" s="145"/>
      <c r="C87" s="18" t="s">
        <v>4</v>
      </c>
      <c r="D87" s="2" t="s">
        <v>5</v>
      </c>
      <c r="E87" s="18" t="s">
        <v>2</v>
      </c>
      <c r="F87" s="19" t="s">
        <v>19</v>
      </c>
      <c r="G87" s="5" t="s">
        <v>10</v>
      </c>
      <c r="H87" s="2" t="s">
        <v>3</v>
      </c>
      <c r="I87" s="151"/>
    </row>
    <row r="88" spans="1:9" ht="27" customHeight="1" x14ac:dyDescent="0.3">
      <c r="A88" s="58">
        <v>45669</v>
      </c>
      <c r="B88" s="40" t="s">
        <v>87</v>
      </c>
      <c r="C88" s="53"/>
      <c r="D88" s="54">
        <v>2</v>
      </c>
      <c r="E88" s="53"/>
      <c r="F88" s="55"/>
      <c r="G88" s="56"/>
      <c r="H88" s="54">
        <v>0.5</v>
      </c>
      <c r="I88" s="57">
        <f>C88*4000+D88*6000+E88*13000+F88*10000+G88*18000+H88*10000</f>
        <v>17000</v>
      </c>
    </row>
    <row r="89" spans="1:9" ht="27" customHeight="1" x14ac:dyDescent="0.3">
      <c r="A89" s="15">
        <v>45671</v>
      </c>
      <c r="B89" s="11" t="s">
        <v>95</v>
      </c>
      <c r="C89" s="23">
        <v>2</v>
      </c>
      <c r="D89" s="9"/>
      <c r="E89" s="23"/>
      <c r="F89" s="16">
        <v>1</v>
      </c>
      <c r="G89" s="1"/>
      <c r="H89" s="9"/>
      <c r="I89" s="60">
        <f t="shared" ref="I89:I176" si="15">C89*4000+D89*6000+E89*13000+F89*10000+G89*18000+H89*10000</f>
        <v>18000</v>
      </c>
    </row>
    <row r="90" spans="1:9" ht="27" customHeight="1" x14ac:dyDescent="0.3">
      <c r="A90" s="15">
        <v>45672</v>
      </c>
      <c r="B90" s="11" t="s">
        <v>82</v>
      </c>
      <c r="C90" s="23">
        <v>18</v>
      </c>
      <c r="D90" s="9"/>
      <c r="E90" s="23"/>
      <c r="F90" s="16"/>
      <c r="G90" s="1"/>
      <c r="H90" s="9">
        <v>12</v>
      </c>
      <c r="I90" s="60">
        <f t="shared" si="15"/>
        <v>192000</v>
      </c>
    </row>
    <row r="91" spans="1:9" ht="27" customHeight="1" x14ac:dyDescent="0.3">
      <c r="A91" s="58">
        <v>45680</v>
      </c>
      <c r="B91" s="40" t="s">
        <v>77</v>
      </c>
      <c r="C91" s="53"/>
      <c r="D91" s="54"/>
      <c r="E91" s="53"/>
      <c r="F91" s="55">
        <v>6</v>
      </c>
      <c r="G91" s="56"/>
      <c r="H91" s="54"/>
      <c r="I91" s="57">
        <f t="shared" si="15"/>
        <v>60000</v>
      </c>
    </row>
    <row r="92" spans="1:9" ht="27" customHeight="1" x14ac:dyDescent="0.3">
      <c r="A92" s="15">
        <v>45709</v>
      </c>
      <c r="B92" s="11" t="s">
        <v>78</v>
      </c>
      <c r="C92" s="23">
        <v>6</v>
      </c>
      <c r="D92" s="9"/>
      <c r="E92" s="23">
        <v>2</v>
      </c>
      <c r="F92" s="16"/>
      <c r="G92" s="1"/>
      <c r="H92" s="9"/>
      <c r="I92" s="59">
        <f t="shared" si="15"/>
        <v>50000</v>
      </c>
    </row>
    <row r="93" spans="1:9" ht="27" customHeight="1" x14ac:dyDescent="0.3">
      <c r="A93" s="36">
        <v>45684</v>
      </c>
      <c r="B93" s="17" t="s">
        <v>88</v>
      </c>
      <c r="C93" s="20"/>
      <c r="D93" s="6">
        <v>2</v>
      </c>
      <c r="E93" s="20"/>
      <c r="F93" s="21"/>
      <c r="G93" s="3"/>
      <c r="H93" s="6"/>
      <c r="I93" s="59">
        <f t="shared" si="15"/>
        <v>12000</v>
      </c>
    </row>
    <row r="94" spans="1:9" ht="27" customHeight="1" x14ac:dyDescent="0.3">
      <c r="A94" s="36">
        <v>45708</v>
      </c>
      <c r="B94" s="11" t="s">
        <v>24</v>
      </c>
      <c r="C94" s="20">
        <v>6</v>
      </c>
      <c r="D94" s="6"/>
      <c r="E94" s="20">
        <v>3</v>
      </c>
      <c r="F94" s="21"/>
      <c r="G94" s="3">
        <v>3</v>
      </c>
      <c r="H94" s="6"/>
      <c r="I94" s="22">
        <f t="shared" si="15"/>
        <v>117000</v>
      </c>
    </row>
    <row r="95" spans="1:9" ht="27" customHeight="1" x14ac:dyDescent="0.3">
      <c r="A95" s="36">
        <v>45768</v>
      </c>
      <c r="B95" s="14" t="s">
        <v>79</v>
      </c>
      <c r="C95" s="20">
        <v>6</v>
      </c>
      <c r="D95" s="6"/>
      <c r="E95" s="20">
        <v>3</v>
      </c>
      <c r="F95" s="21"/>
      <c r="G95" s="3">
        <v>3</v>
      </c>
      <c r="H95" s="6"/>
      <c r="I95" s="22">
        <f t="shared" si="15"/>
        <v>117000</v>
      </c>
    </row>
    <row r="96" spans="1:9" ht="27" customHeight="1" x14ac:dyDescent="0.3">
      <c r="A96" s="15">
        <v>45712</v>
      </c>
      <c r="B96" s="11" t="s">
        <v>80</v>
      </c>
      <c r="C96" s="23">
        <v>10</v>
      </c>
      <c r="D96" s="9">
        <v>5</v>
      </c>
      <c r="E96" s="23"/>
      <c r="F96" s="16"/>
      <c r="G96" s="1"/>
      <c r="H96" s="9">
        <v>2</v>
      </c>
      <c r="I96" s="22">
        <f t="shared" si="15"/>
        <v>90000</v>
      </c>
    </row>
    <row r="97" spans="1:9" ht="27" customHeight="1" x14ac:dyDescent="0.3">
      <c r="A97" s="36">
        <v>45712</v>
      </c>
      <c r="B97" s="17" t="s">
        <v>77</v>
      </c>
      <c r="C97" s="20"/>
      <c r="D97" s="6"/>
      <c r="E97" s="20"/>
      <c r="F97" s="21">
        <v>6</v>
      </c>
      <c r="G97" s="3"/>
      <c r="H97" s="6"/>
      <c r="I97" s="22">
        <f t="shared" si="15"/>
        <v>60000</v>
      </c>
    </row>
    <row r="98" spans="1:9" ht="27" customHeight="1" x14ac:dyDescent="0.3">
      <c r="A98" s="36">
        <v>45713</v>
      </c>
      <c r="B98" s="52" t="s">
        <v>76</v>
      </c>
      <c r="C98" s="20"/>
      <c r="D98" s="6">
        <v>12</v>
      </c>
      <c r="E98" s="20"/>
      <c r="F98" s="21"/>
      <c r="G98" s="3"/>
      <c r="H98" s="6"/>
      <c r="I98" s="22">
        <f t="shared" si="15"/>
        <v>72000</v>
      </c>
    </row>
    <row r="99" spans="1:9" ht="27" customHeight="1" x14ac:dyDescent="0.3">
      <c r="A99" s="15">
        <v>45740</v>
      </c>
      <c r="B99" s="11" t="s">
        <v>72</v>
      </c>
      <c r="C99" s="23">
        <v>48</v>
      </c>
      <c r="D99" s="9"/>
      <c r="E99" s="23"/>
      <c r="F99" s="16">
        <v>1</v>
      </c>
      <c r="G99" s="1"/>
      <c r="H99" s="9"/>
      <c r="I99" s="22">
        <f t="shared" si="15"/>
        <v>202000</v>
      </c>
    </row>
    <row r="100" spans="1:9" ht="41" customHeight="1" x14ac:dyDescent="0.3">
      <c r="A100" s="15" t="s">
        <v>89</v>
      </c>
      <c r="B100" s="11" t="s">
        <v>90</v>
      </c>
      <c r="C100" s="23">
        <v>180</v>
      </c>
      <c r="D100" s="9"/>
      <c r="E100" s="23"/>
      <c r="F100" s="16"/>
      <c r="G100" s="1">
        <v>2</v>
      </c>
      <c r="H100" s="9">
        <v>8</v>
      </c>
      <c r="I100" s="22">
        <f t="shared" si="15"/>
        <v>836000</v>
      </c>
    </row>
    <row r="101" spans="1:9" ht="27" customHeight="1" x14ac:dyDescent="0.3">
      <c r="A101" s="15">
        <v>45770</v>
      </c>
      <c r="B101" s="11" t="s">
        <v>27</v>
      </c>
      <c r="C101" s="23">
        <v>42</v>
      </c>
      <c r="D101" s="9"/>
      <c r="E101" s="23">
        <v>4</v>
      </c>
      <c r="F101" s="16">
        <v>8</v>
      </c>
      <c r="G101" s="1"/>
      <c r="H101" s="9"/>
      <c r="I101" s="22">
        <f t="shared" si="15"/>
        <v>300000</v>
      </c>
    </row>
    <row r="102" spans="1:9" ht="27" customHeight="1" x14ac:dyDescent="0.3">
      <c r="A102" s="15">
        <v>45776</v>
      </c>
      <c r="B102" s="11" t="s">
        <v>81</v>
      </c>
      <c r="C102" s="23">
        <v>40</v>
      </c>
      <c r="D102" s="9">
        <v>10</v>
      </c>
      <c r="E102" s="23">
        <v>2</v>
      </c>
      <c r="F102" s="16"/>
      <c r="G102" s="1">
        <v>2</v>
      </c>
      <c r="H102" s="9">
        <v>1</v>
      </c>
      <c r="I102" s="22">
        <f t="shared" si="15"/>
        <v>292000</v>
      </c>
    </row>
    <row r="103" spans="1:9" ht="27" customHeight="1" x14ac:dyDescent="0.3">
      <c r="A103" s="15">
        <v>45777</v>
      </c>
      <c r="B103" s="11" t="s">
        <v>26</v>
      </c>
      <c r="C103" s="23"/>
      <c r="D103" s="9">
        <v>16</v>
      </c>
      <c r="E103" s="23"/>
      <c r="F103" s="16"/>
      <c r="G103" s="1"/>
      <c r="H103" s="9"/>
      <c r="I103" s="22">
        <f t="shared" si="15"/>
        <v>96000</v>
      </c>
    </row>
    <row r="104" spans="1:9" ht="27" customHeight="1" x14ac:dyDescent="0.3">
      <c r="A104" s="15">
        <v>45782</v>
      </c>
      <c r="B104" s="11" t="s">
        <v>31</v>
      </c>
      <c r="C104" s="23">
        <v>12</v>
      </c>
      <c r="D104" s="9"/>
      <c r="E104" s="23">
        <v>2</v>
      </c>
      <c r="F104" s="16"/>
      <c r="G104" s="1">
        <v>1.5</v>
      </c>
      <c r="H104" s="9"/>
      <c r="I104" s="22">
        <f t="shared" si="15"/>
        <v>101000</v>
      </c>
    </row>
    <row r="105" spans="1:9" ht="27" customHeight="1" x14ac:dyDescent="0.3">
      <c r="A105" s="15">
        <v>45811</v>
      </c>
      <c r="B105" s="11" t="s">
        <v>39</v>
      </c>
      <c r="C105" s="23">
        <v>4</v>
      </c>
      <c r="D105" s="9"/>
      <c r="E105" s="23"/>
      <c r="F105" s="16">
        <v>2</v>
      </c>
      <c r="G105" s="1"/>
      <c r="H105" s="9"/>
      <c r="I105" s="22">
        <f t="shared" si="15"/>
        <v>36000</v>
      </c>
    </row>
    <row r="106" spans="1:9" ht="27" customHeight="1" x14ac:dyDescent="0.3">
      <c r="A106" s="15">
        <v>45820</v>
      </c>
      <c r="B106" s="11" t="s">
        <v>36</v>
      </c>
      <c r="C106" s="23">
        <v>3</v>
      </c>
      <c r="D106" s="9"/>
      <c r="E106" s="23"/>
      <c r="F106" s="16">
        <v>1</v>
      </c>
      <c r="G106" s="1"/>
      <c r="H106" s="9"/>
      <c r="I106" s="22">
        <f t="shared" si="15"/>
        <v>22000</v>
      </c>
    </row>
    <row r="107" spans="1:9" ht="27" customHeight="1" x14ac:dyDescent="0.3">
      <c r="A107" s="15">
        <v>45824</v>
      </c>
      <c r="B107" s="11" t="s">
        <v>39</v>
      </c>
      <c r="C107" s="23">
        <v>4</v>
      </c>
      <c r="D107" s="9"/>
      <c r="E107" s="23"/>
      <c r="F107" s="16">
        <v>2</v>
      </c>
      <c r="G107" s="1"/>
      <c r="H107" s="9"/>
      <c r="I107" s="22">
        <f t="shared" si="15"/>
        <v>36000</v>
      </c>
    </row>
    <row r="108" spans="1:9" ht="27" customHeight="1" x14ac:dyDescent="0.3">
      <c r="A108" s="15">
        <v>45831</v>
      </c>
      <c r="B108" s="11" t="s">
        <v>44</v>
      </c>
      <c r="C108" s="23">
        <v>4</v>
      </c>
      <c r="D108" s="9"/>
      <c r="E108" s="23"/>
      <c r="F108" s="16">
        <v>1</v>
      </c>
      <c r="G108" s="1"/>
      <c r="H108" s="9"/>
      <c r="I108" s="22">
        <f t="shared" si="15"/>
        <v>26000</v>
      </c>
    </row>
    <row r="109" spans="1:9" ht="27" customHeight="1" x14ac:dyDescent="0.3">
      <c r="A109" s="15">
        <v>45841</v>
      </c>
      <c r="B109" s="11" t="s">
        <v>49</v>
      </c>
      <c r="C109" s="23">
        <v>2</v>
      </c>
      <c r="D109" s="9"/>
      <c r="E109" s="23"/>
      <c r="F109" s="16">
        <v>1</v>
      </c>
      <c r="G109" s="1"/>
      <c r="H109" s="9"/>
      <c r="I109" s="22">
        <f t="shared" si="15"/>
        <v>18000</v>
      </c>
    </row>
    <row r="110" spans="1:9" ht="27" customHeight="1" x14ac:dyDescent="0.3">
      <c r="A110" s="15" t="s">
        <v>66</v>
      </c>
      <c r="B110" s="11" t="s">
        <v>67</v>
      </c>
      <c r="C110" s="23"/>
      <c r="D110" s="9">
        <v>48</v>
      </c>
      <c r="E110" s="23"/>
      <c r="F110" s="16"/>
      <c r="G110" s="1"/>
      <c r="H110" s="9"/>
      <c r="I110" s="22">
        <f t="shared" si="15"/>
        <v>288000</v>
      </c>
    </row>
    <row r="111" spans="1:9" ht="27" customHeight="1" x14ac:dyDescent="0.3">
      <c r="A111" s="15" t="s">
        <v>68</v>
      </c>
      <c r="B111" s="11" t="s">
        <v>69</v>
      </c>
      <c r="C111" s="23"/>
      <c r="D111" s="9">
        <v>48</v>
      </c>
      <c r="E111" s="23"/>
      <c r="F111" s="16"/>
      <c r="G111" s="1"/>
      <c r="H111" s="9"/>
      <c r="I111" s="22">
        <f t="shared" si="15"/>
        <v>288000</v>
      </c>
    </row>
    <row r="112" spans="1:9" ht="27" customHeight="1" x14ac:dyDescent="0.3">
      <c r="A112" s="15">
        <v>45861</v>
      </c>
      <c r="B112" s="11" t="s">
        <v>55</v>
      </c>
      <c r="C112" s="23">
        <v>4</v>
      </c>
      <c r="D112" s="9"/>
      <c r="E112" s="23"/>
      <c r="F112" s="16">
        <v>1</v>
      </c>
      <c r="G112" s="1"/>
      <c r="H112" s="9"/>
      <c r="I112" s="22">
        <f t="shared" si="15"/>
        <v>26000</v>
      </c>
    </row>
    <row r="113" spans="1:9" ht="27" customHeight="1" x14ac:dyDescent="0.3">
      <c r="A113" s="24">
        <v>45866</v>
      </c>
      <c r="B113" s="12" t="s">
        <v>98</v>
      </c>
      <c r="C113" s="25">
        <v>2</v>
      </c>
      <c r="D113" s="10"/>
      <c r="E113" s="25"/>
      <c r="F113" s="26"/>
      <c r="G113" s="27"/>
      <c r="H113" s="10">
        <v>1</v>
      </c>
      <c r="I113" s="59">
        <f t="shared" si="15"/>
        <v>18000</v>
      </c>
    </row>
    <row r="114" spans="1:9" ht="27" customHeight="1" x14ac:dyDescent="0.3">
      <c r="A114" s="45">
        <v>45866</v>
      </c>
      <c r="B114" s="11" t="s">
        <v>69</v>
      </c>
      <c r="C114" s="23"/>
      <c r="D114" s="9">
        <v>12</v>
      </c>
      <c r="E114" s="16"/>
      <c r="F114" s="1"/>
      <c r="G114" s="1"/>
      <c r="H114" s="11"/>
      <c r="I114" s="59">
        <f t="shared" si="15"/>
        <v>72000</v>
      </c>
    </row>
    <row r="115" spans="1:9" ht="27" customHeight="1" x14ac:dyDescent="0.3">
      <c r="A115" s="45">
        <v>45867</v>
      </c>
      <c r="B115" s="11" t="s">
        <v>69</v>
      </c>
      <c r="C115" s="23"/>
      <c r="D115" s="9">
        <v>12</v>
      </c>
      <c r="E115" s="16"/>
      <c r="F115" s="1"/>
      <c r="G115" s="1"/>
      <c r="H115" s="11"/>
      <c r="I115" s="59">
        <f t="shared" si="15"/>
        <v>72000</v>
      </c>
    </row>
    <row r="116" spans="1:9" ht="27" customHeight="1" x14ac:dyDescent="0.3">
      <c r="A116" s="45">
        <v>45868</v>
      </c>
      <c r="B116" s="11" t="s">
        <v>69</v>
      </c>
      <c r="C116" s="23"/>
      <c r="D116" s="9">
        <v>12</v>
      </c>
      <c r="E116" s="16"/>
      <c r="F116" s="1"/>
      <c r="G116" s="1"/>
      <c r="H116" s="11"/>
      <c r="I116" s="59">
        <f t="shared" si="15"/>
        <v>72000</v>
      </c>
    </row>
    <row r="117" spans="1:9" ht="27" customHeight="1" x14ac:dyDescent="0.3">
      <c r="A117" s="45">
        <v>45873</v>
      </c>
      <c r="B117" s="11" t="s">
        <v>117</v>
      </c>
      <c r="C117" s="23">
        <v>2</v>
      </c>
      <c r="D117" s="9"/>
      <c r="E117" s="16"/>
      <c r="F117" s="1"/>
      <c r="G117" s="1"/>
      <c r="H117" s="11"/>
      <c r="I117" s="59">
        <f t="shared" si="15"/>
        <v>8000</v>
      </c>
    </row>
    <row r="118" spans="1:9" ht="27" customHeight="1" x14ac:dyDescent="0.3">
      <c r="A118" s="45">
        <v>45876</v>
      </c>
      <c r="B118" s="11" t="s">
        <v>120</v>
      </c>
      <c r="C118" s="23">
        <v>2</v>
      </c>
      <c r="D118" s="9">
        <v>2</v>
      </c>
      <c r="E118" s="16"/>
      <c r="F118" s="1">
        <v>2</v>
      </c>
      <c r="G118" s="1"/>
      <c r="H118" s="11"/>
      <c r="I118" s="59">
        <f t="shared" si="15"/>
        <v>40000</v>
      </c>
    </row>
    <row r="119" spans="1:9" ht="27" customHeight="1" x14ac:dyDescent="0.3">
      <c r="A119" s="45">
        <v>45884</v>
      </c>
      <c r="B119" s="11" t="s">
        <v>132</v>
      </c>
      <c r="C119" s="23"/>
      <c r="D119" s="9">
        <v>4</v>
      </c>
      <c r="E119" s="16"/>
      <c r="F119" s="1"/>
      <c r="G119" s="1"/>
      <c r="H119" s="11"/>
      <c r="I119" s="59">
        <f t="shared" si="15"/>
        <v>24000</v>
      </c>
    </row>
    <row r="120" spans="1:9" ht="27" customHeight="1" x14ac:dyDescent="0.3">
      <c r="A120" s="45">
        <v>45891</v>
      </c>
      <c r="B120" s="11" t="s">
        <v>136</v>
      </c>
      <c r="C120" s="23">
        <v>4</v>
      </c>
      <c r="D120" s="9">
        <v>4</v>
      </c>
      <c r="E120" s="16"/>
      <c r="F120" s="1"/>
      <c r="G120" s="1"/>
      <c r="H120" s="11"/>
      <c r="I120" s="59">
        <f t="shared" si="15"/>
        <v>40000</v>
      </c>
    </row>
    <row r="121" spans="1:9" ht="27" customHeight="1" x14ac:dyDescent="0.3">
      <c r="A121" s="45">
        <v>45894</v>
      </c>
      <c r="B121" s="11" t="s">
        <v>136</v>
      </c>
      <c r="C121" s="23">
        <v>20</v>
      </c>
      <c r="D121" s="9">
        <v>15</v>
      </c>
      <c r="E121" s="16">
        <v>3</v>
      </c>
      <c r="F121" s="1"/>
      <c r="G121" s="1">
        <v>1</v>
      </c>
      <c r="H121" s="11">
        <v>2</v>
      </c>
      <c r="I121" s="59">
        <f t="shared" ref="I121:I124" si="16">C121*4000+D121*6000+E121*13000+F121*10000+G121*18000+H121*10000</f>
        <v>247000</v>
      </c>
    </row>
    <row r="122" spans="1:9" ht="27" customHeight="1" x14ac:dyDescent="0.3">
      <c r="A122" s="45">
        <v>45895</v>
      </c>
      <c r="B122" s="11" t="s">
        <v>136</v>
      </c>
      <c r="C122" s="23">
        <v>28</v>
      </c>
      <c r="D122" s="9">
        <v>7</v>
      </c>
      <c r="E122" s="16"/>
      <c r="F122" s="1"/>
      <c r="G122" s="1"/>
      <c r="H122" s="11"/>
      <c r="I122" s="59">
        <f t="shared" si="16"/>
        <v>154000</v>
      </c>
    </row>
    <row r="123" spans="1:9" ht="27" customHeight="1" x14ac:dyDescent="0.3">
      <c r="A123" s="45">
        <v>45895</v>
      </c>
      <c r="B123" s="11" t="s">
        <v>137</v>
      </c>
      <c r="C123" s="23">
        <v>7</v>
      </c>
      <c r="D123" s="9">
        <v>7</v>
      </c>
      <c r="E123" s="16"/>
      <c r="F123" s="1"/>
      <c r="G123" s="1"/>
      <c r="H123" s="11"/>
      <c r="I123" s="59">
        <f t="shared" si="16"/>
        <v>70000</v>
      </c>
    </row>
    <row r="124" spans="1:9" ht="27" customHeight="1" x14ac:dyDescent="0.3">
      <c r="A124" s="45">
        <v>45895</v>
      </c>
      <c r="B124" s="11" t="s">
        <v>138</v>
      </c>
      <c r="C124" s="23">
        <v>5</v>
      </c>
      <c r="D124" s="9"/>
      <c r="E124" s="16"/>
      <c r="F124" s="1"/>
      <c r="G124" s="1"/>
      <c r="H124" s="11"/>
      <c r="I124" s="59">
        <f t="shared" si="16"/>
        <v>20000</v>
      </c>
    </row>
    <row r="125" spans="1:9" ht="27" customHeight="1" x14ac:dyDescent="0.3">
      <c r="A125" s="45">
        <v>45896</v>
      </c>
      <c r="B125" s="11" t="s">
        <v>139</v>
      </c>
      <c r="C125" s="23">
        <v>21</v>
      </c>
      <c r="D125" s="9">
        <v>14</v>
      </c>
      <c r="E125" s="16"/>
      <c r="F125" s="1"/>
      <c r="G125" s="1"/>
      <c r="H125" s="11"/>
      <c r="I125" s="59">
        <f t="shared" si="15"/>
        <v>168000</v>
      </c>
    </row>
    <row r="126" spans="1:9" ht="27" customHeight="1" x14ac:dyDescent="0.3">
      <c r="A126" s="45">
        <v>45897</v>
      </c>
      <c r="B126" s="11" t="s">
        <v>139</v>
      </c>
      <c r="C126" s="23">
        <v>21</v>
      </c>
      <c r="D126" s="9">
        <v>13</v>
      </c>
      <c r="E126" s="16"/>
      <c r="F126" s="1"/>
      <c r="G126" s="1"/>
      <c r="H126" s="11"/>
      <c r="I126" s="59">
        <f t="shared" si="15"/>
        <v>162000</v>
      </c>
    </row>
    <row r="127" spans="1:9" ht="27" customHeight="1" x14ac:dyDescent="0.3">
      <c r="A127" s="45">
        <v>45897</v>
      </c>
      <c r="B127" s="11" t="s">
        <v>140</v>
      </c>
      <c r="C127" s="23">
        <v>4</v>
      </c>
      <c r="D127" s="9"/>
      <c r="E127" s="16"/>
      <c r="F127" s="1"/>
      <c r="G127" s="1"/>
      <c r="H127" s="11"/>
      <c r="I127" s="59">
        <f t="shared" si="15"/>
        <v>16000</v>
      </c>
    </row>
    <row r="128" spans="1:9" ht="27" customHeight="1" x14ac:dyDescent="0.3">
      <c r="A128" s="45">
        <v>45897</v>
      </c>
      <c r="B128" s="11" t="s">
        <v>141</v>
      </c>
      <c r="C128" s="23"/>
      <c r="D128" s="9">
        <v>1</v>
      </c>
      <c r="E128" s="16"/>
      <c r="F128" s="1"/>
      <c r="G128" s="1"/>
      <c r="H128" s="11"/>
      <c r="I128" s="59">
        <f t="shared" si="15"/>
        <v>6000</v>
      </c>
    </row>
    <row r="129" spans="1:9" ht="27" customHeight="1" x14ac:dyDescent="0.3">
      <c r="A129" s="45">
        <v>45898</v>
      </c>
      <c r="B129" s="11" t="s">
        <v>139</v>
      </c>
      <c r="C129" s="23">
        <v>21</v>
      </c>
      <c r="D129" s="9">
        <v>14</v>
      </c>
      <c r="E129" s="16"/>
      <c r="F129" s="1"/>
      <c r="G129" s="1"/>
      <c r="H129" s="11"/>
      <c r="I129" s="59">
        <f t="shared" ref="I129" si="17">C129*4000+D129*6000+E129*13000+F129*10000+G129*18000+H129*10000</f>
        <v>168000</v>
      </c>
    </row>
    <row r="130" spans="1:9" ht="27" customHeight="1" x14ac:dyDescent="0.3">
      <c r="A130" s="45">
        <v>45901</v>
      </c>
      <c r="B130" s="11" t="s">
        <v>139</v>
      </c>
      <c r="C130" s="23">
        <v>16</v>
      </c>
      <c r="D130" s="9">
        <v>8</v>
      </c>
      <c r="E130" s="16"/>
      <c r="F130" s="1"/>
      <c r="G130" s="1"/>
      <c r="H130" s="11"/>
      <c r="I130" s="59">
        <f t="shared" ref="I130:I157" si="18">C130*4000+D130*6000+E130*13000+F130*10000+G130*18000+H130*10000</f>
        <v>112000</v>
      </c>
    </row>
    <row r="131" spans="1:9" ht="27" customHeight="1" x14ac:dyDescent="0.3">
      <c r="A131" s="45">
        <v>45902</v>
      </c>
      <c r="B131" s="11" t="s">
        <v>136</v>
      </c>
      <c r="C131" s="23">
        <v>35</v>
      </c>
      <c r="D131" s="9">
        <v>7</v>
      </c>
      <c r="E131" s="16"/>
      <c r="F131" s="1"/>
      <c r="G131" s="1"/>
      <c r="H131" s="11"/>
      <c r="I131" s="59">
        <f t="shared" ref="I131:I132" si="19">C131*4000+D131*6000+E131*13000+F131*10000+G131*18000+H131*10000</f>
        <v>182000</v>
      </c>
    </row>
    <row r="132" spans="1:9" ht="27" customHeight="1" x14ac:dyDescent="0.3">
      <c r="A132" s="45">
        <v>45903</v>
      </c>
      <c r="B132" s="11" t="s">
        <v>136</v>
      </c>
      <c r="C132" s="23">
        <v>49</v>
      </c>
      <c r="D132" s="9">
        <v>14</v>
      </c>
      <c r="E132" s="16"/>
      <c r="F132" s="1"/>
      <c r="G132" s="1"/>
      <c r="H132" s="11"/>
      <c r="I132" s="59">
        <f t="shared" si="19"/>
        <v>280000</v>
      </c>
    </row>
    <row r="133" spans="1:9" ht="27" customHeight="1" x14ac:dyDescent="0.3">
      <c r="A133" s="45">
        <v>45904</v>
      </c>
      <c r="B133" s="11" t="s">
        <v>136</v>
      </c>
      <c r="C133" s="23">
        <v>28</v>
      </c>
      <c r="D133" s="9">
        <v>14</v>
      </c>
      <c r="E133" s="16"/>
      <c r="F133" s="1"/>
      <c r="G133" s="1"/>
      <c r="H133" s="11"/>
      <c r="I133" s="59">
        <f t="shared" si="18"/>
        <v>196000</v>
      </c>
    </row>
    <row r="134" spans="1:9" ht="27" customHeight="1" x14ac:dyDescent="0.3">
      <c r="A134" s="45">
        <v>45905</v>
      </c>
      <c r="B134" s="11" t="s">
        <v>137</v>
      </c>
      <c r="C134" s="23">
        <v>7</v>
      </c>
      <c r="D134" s="9">
        <v>7</v>
      </c>
      <c r="E134" s="16"/>
      <c r="F134" s="1"/>
      <c r="G134" s="1"/>
      <c r="H134" s="11"/>
      <c r="I134" s="59">
        <f t="shared" si="18"/>
        <v>70000</v>
      </c>
    </row>
    <row r="135" spans="1:9" ht="27" customHeight="1" x14ac:dyDescent="0.3">
      <c r="A135" s="45">
        <v>45908</v>
      </c>
      <c r="B135" s="11" t="s">
        <v>143</v>
      </c>
      <c r="C135" s="23">
        <v>6</v>
      </c>
      <c r="D135" s="9">
        <v>6</v>
      </c>
      <c r="E135" s="16"/>
      <c r="F135" s="1"/>
      <c r="G135" s="1"/>
      <c r="H135" s="11"/>
      <c r="I135" s="59">
        <f t="shared" si="18"/>
        <v>60000</v>
      </c>
    </row>
    <row r="136" spans="1:9" ht="27" customHeight="1" x14ac:dyDescent="0.3">
      <c r="A136" s="45">
        <v>45910</v>
      </c>
      <c r="B136" s="11" t="s">
        <v>148</v>
      </c>
      <c r="C136" s="23">
        <v>3</v>
      </c>
      <c r="D136" s="9"/>
      <c r="E136" s="16"/>
      <c r="F136" s="1">
        <v>1</v>
      </c>
      <c r="G136" s="1"/>
      <c r="H136" s="11"/>
      <c r="I136" s="59">
        <f t="shared" ref="I136:I137" si="20">C136*4000+D136*6000+E136*13000+F136*10000+G136*18000+H136*10000</f>
        <v>22000</v>
      </c>
    </row>
    <row r="137" spans="1:9" ht="27" customHeight="1" x14ac:dyDescent="0.3">
      <c r="A137" s="45">
        <v>45910</v>
      </c>
      <c r="B137" s="11" t="s">
        <v>149</v>
      </c>
      <c r="C137" s="23">
        <v>6</v>
      </c>
      <c r="D137" s="9"/>
      <c r="E137" s="16"/>
      <c r="F137" s="1">
        <v>2</v>
      </c>
      <c r="G137" s="1"/>
      <c r="H137" s="11"/>
      <c r="I137" s="59">
        <f t="shared" si="20"/>
        <v>44000</v>
      </c>
    </row>
    <row r="138" spans="1:9" ht="27" customHeight="1" x14ac:dyDescent="0.3">
      <c r="A138" s="45">
        <v>45911</v>
      </c>
      <c r="B138" s="11" t="s">
        <v>150</v>
      </c>
      <c r="C138" s="23">
        <v>21</v>
      </c>
      <c r="D138" s="9">
        <v>7</v>
      </c>
      <c r="E138" s="16"/>
      <c r="F138" s="1"/>
      <c r="G138" s="1"/>
      <c r="H138" s="11"/>
      <c r="I138" s="59">
        <f t="shared" ref="I138:I141" si="21">C138*4000+D138*6000+E138*13000+F138*10000+G138*18000+H138*10000</f>
        <v>126000</v>
      </c>
    </row>
    <row r="139" spans="1:9" ht="27" customHeight="1" x14ac:dyDescent="0.3">
      <c r="A139" s="45">
        <v>45912</v>
      </c>
      <c r="B139" s="11" t="s">
        <v>150</v>
      </c>
      <c r="C139" s="23">
        <v>4</v>
      </c>
      <c r="D139" s="9">
        <v>4</v>
      </c>
      <c r="E139" s="16"/>
      <c r="F139" s="1"/>
      <c r="G139" s="1"/>
      <c r="H139" s="11"/>
      <c r="I139" s="59">
        <f t="shared" si="21"/>
        <v>40000</v>
      </c>
    </row>
    <row r="140" spans="1:9" ht="27" customHeight="1" x14ac:dyDescent="0.3">
      <c r="A140" s="45">
        <v>45912</v>
      </c>
      <c r="B140" s="11" t="s">
        <v>151</v>
      </c>
      <c r="C140" s="23">
        <v>3</v>
      </c>
      <c r="D140" s="9">
        <v>3</v>
      </c>
      <c r="E140" s="16">
        <v>1</v>
      </c>
      <c r="F140" s="1">
        <v>1</v>
      </c>
      <c r="G140" s="1"/>
      <c r="H140" s="11"/>
      <c r="I140" s="59">
        <f t="shared" si="21"/>
        <v>53000</v>
      </c>
    </row>
    <row r="141" spans="1:9" ht="27" customHeight="1" x14ac:dyDescent="0.3">
      <c r="A141" s="45">
        <v>45915</v>
      </c>
      <c r="B141" s="11" t="s">
        <v>152</v>
      </c>
      <c r="C141" s="23">
        <v>21</v>
      </c>
      <c r="D141" s="9">
        <v>7</v>
      </c>
      <c r="E141" s="16"/>
      <c r="F141" s="1"/>
      <c r="G141" s="1">
        <v>7</v>
      </c>
      <c r="H141" s="11"/>
      <c r="I141" s="59">
        <f t="shared" si="21"/>
        <v>252000</v>
      </c>
    </row>
    <row r="142" spans="1:9" ht="27" customHeight="1" x14ac:dyDescent="0.3">
      <c r="A142" s="45">
        <v>45923</v>
      </c>
      <c r="B142" s="11" t="s">
        <v>157</v>
      </c>
      <c r="C142" s="23">
        <v>6</v>
      </c>
      <c r="D142" s="9"/>
      <c r="E142" s="16"/>
      <c r="F142" s="1">
        <v>1</v>
      </c>
      <c r="G142" s="1"/>
      <c r="H142" s="11">
        <v>2</v>
      </c>
      <c r="I142" s="59">
        <f t="shared" si="18"/>
        <v>54000</v>
      </c>
    </row>
    <row r="143" spans="1:9" ht="27" customHeight="1" x14ac:dyDescent="0.3">
      <c r="A143" s="45">
        <v>45924</v>
      </c>
      <c r="B143" s="11" t="s">
        <v>150</v>
      </c>
      <c r="C143" s="23">
        <v>3</v>
      </c>
      <c r="D143" s="9"/>
      <c r="E143" s="16"/>
      <c r="F143" s="1"/>
      <c r="G143" s="1"/>
      <c r="H143" s="11"/>
      <c r="I143" s="59">
        <f t="shared" si="18"/>
        <v>12000</v>
      </c>
    </row>
    <row r="144" spans="1:9" ht="27" customHeight="1" x14ac:dyDescent="0.3">
      <c r="A144" s="45">
        <v>45926</v>
      </c>
      <c r="B144" s="11" t="s">
        <v>168</v>
      </c>
      <c r="C144" s="23">
        <v>9</v>
      </c>
      <c r="D144" s="9"/>
      <c r="E144" s="16"/>
      <c r="F144" s="1">
        <v>3</v>
      </c>
      <c r="G144" s="1"/>
      <c r="H144" s="11"/>
      <c r="I144" s="59">
        <f t="shared" si="18"/>
        <v>66000</v>
      </c>
    </row>
    <row r="145" spans="1:9" ht="27" customHeight="1" x14ac:dyDescent="0.3">
      <c r="A145" s="45">
        <v>45931</v>
      </c>
      <c r="B145" s="11" t="s">
        <v>169</v>
      </c>
      <c r="C145" s="23">
        <v>6</v>
      </c>
      <c r="D145" s="9"/>
      <c r="E145" s="16"/>
      <c r="F145" s="1">
        <v>3</v>
      </c>
      <c r="G145" s="1"/>
      <c r="H145" s="11"/>
      <c r="I145" s="59">
        <f t="shared" ref="I145:I146" si="22">C145*4000+D145*6000+E145*13000+F145*10000+G145*18000+H145*10000</f>
        <v>54000</v>
      </c>
    </row>
    <row r="146" spans="1:9" ht="27" customHeight="1" x14ac:dyDescent="0.3">
      <c r="A146" s="45">
        <v>45931</v>
      </c>
      <c r="B146" s="11" t="s">
        <v>170</v>
      </c>
      <c r="C146" s="23"/>
      <c r="D146" s="9"/>
      <c r="E146" s="16"/>
      <c r="F146" s="1"/>
      <c r="G146" s="1">
        <v>6</v>
      </c>
      <c r="H146" s="11"/>
      <c r="I146" s="59">
        <f t="shared" si="22"/>
        <v>108000</v>
      </c>
    </row>
    <row r="147" spans="1:9" ht="27" customHeight="1" x14ac:dyDescent="0.3">
      <c r="A147" s="45">
        <v>45932</v>
      </c>
      <c r="B147" s="11" t="s">
        <v>170</v>
      </c>
      <c r="C147" s="23"/>
      <c r="D147" s="9"/>
      <c r="E147" s="16"/>
      <c r="F147" s="1"/>
      <c r="G147" s="1">
        <v>6</v>
      </c>
      <c r="H147" s="11"/>
      <c r="I147" s="59">
        <f t="shared" ref="I147:I156" si="23">C147*4000+D147*6000+E147*13000+F147*10000+G147*18000+H147*10000</f>
        <v>108000</v>
      </c>
    </row>
    <row r="148" spans="1:9" ht="27" customHeight="1" x14ac:dyDescent="0.3">
      <c r="A148" s="45">
        <v>45932</v>
      </c>
      <c r="B148" s="11" t="s">
        <v>169</v>
      </c>
      <c r="C148" s="23">
        <v>2</v>
      </c>
      <c r="D148" s="9"/>
      <c r="E148" s="16"/>
      <c r="F148" s="1">
        <v>2</v>
      </c>
      <c r="G148" s="1"/>
      <c r="H148" s="11"/>
      <c r="I148" s="59">
        <f t="shared" si="23"/>
        <v>28000</v>
      </c>
    </row>
    <row r="149" spans="1:9" ht="27" customHeight="1" x14ac:dyDescent="0.3">
      <c r="A149" s="45">
        <v>45933</v>
      </c>
      <c r="B149" s="11" t="s">
        <v>152</v>
      </c>
      <c r="C149" s="23">
        <v>28</v>
      </c>
      <c r="D149" s="9"/>
      <c r="E149" s="16"/>
      <c r="F149" s="1"/>
      <c r="G149" s="1">
        <v>7</v>
      </c>
      <c r="H149" s="11"/>
      <c r="I149" s="59">
        <f t="shared" si="23"/>
        <v>238000</v>
      </c>
    </row>
    <row r="150" spans="1:9" ht="27" customHeight="1" x14ac:dyDescent="0.3">
      <c r="A150" s="45">
        <v>45936</v>
      </c>
      <c r="B150" s="11" t="s">
        <v>152</v>
      </c>
      <c r="C150" s="23">
        <v>6</v>
      </c>
      <c r="D150" s="9"/>
      <c r="E150" s="16"/>
      <c r="F150" s="1"/>
      <c r="G150" s="1"/>
      <c r="H150" s="11"/>
      <c r="I150" s="59">
        <f t="shared" si="23"/>
        <v>24000</v>
      </c>
    </row>
    <row r="151" spans="1:9" ht="27" customHeight="1" x14ac:dyDescent="0.3">
      <c r="A151" s="45">
        <v>45936</v>
      </c>
      <c r="B151" s="11" t="s">
        <v>169</v>
      </c>
      <c r="C151" s="23">
        <v>2</v>
      </c>
      <c r="D151" s="9"/>
      <c r="E151" s="16"/>
      <c r="F151" s="1">
        <v>1</v>
      </c>
      <c r="G151" s="1"/>
      <c r="H151" s="11"/>
      <c r="I151" s="59">
        <f t="shared" si="23"/>
        <v>18000</v>
      </c>
    </row>
    <row r="152" spans="1:9" ht="27" customHeight="1" x14ac:dyDescent="0.3">
      <c r="A152" s="70">
        <v>45937</v>
      </c>
      <c r="B152" s="12" t="s">
        <v>152</v>
      </c>
      <c r="C152" s="25">
        <v>14</v>
      </c>
      <c r="D152" s="10"/>
      <c r="E152" s="26"/>
      <c r="F152" s="27"/>
      <c r="G152" s="27"/>
      <c r="H152" s="12">
        <v>2</v>
      </c>
      <c r="I152" s="67">
        <f t="shared" ref="I152:I155" si="24">C152*4000+D152*6000+E152*13000+F152*10000+G152*18000+H152*10000</f>
        <v>76000</v>
      </c>
    </row>
    <row r="153" spans="1:9" ht="27" customHeight="1" x14ac:dyDescent="0.3">
      <c r="A153" s="45">
        <v>45937</v>
      </c>
      <c r="B153" s="11" t="s">
        <v>169</v>
      </c>
      <c r="C153" s="23">
        <v>2</v>
      </c>
      <c r="D153" s="9"/>
      <c r="E153" s="16"/>
      <c r="F153" s="1">
        <v>1</v>
      </c>
      <c r="G153" s="1"/>
      <c r="H153" s="11"/>
      <c r="I153" s="59">
        <f t="shared" si="24"/>
        <v>18000</v>
      </c>
    </row>
    <row r="154" spans="1:9" ht="27" customHeight="1" x14ac:dyDescent="0.3">
      <c r="A154" s="45">
        <v>45938</v>
      </c>
      <c r="B154" s="11" t="s">
        <v>169</v>
      </c>
      <c r="C154" s="23">
        <v>2</v>
      </c>
      <c r="D154" s="9"/>
      <c r="E154" s="16"/>
      <c r="F154" s="1">
        <v>1</v>
      </c>
      <c r="G154" s="1"/>
      <c r="H154" s="11"/>
      <c r="I154" s="59">
        <f t="shared" si="24"/>
        <v>18000</v>
      </c>
    </row>
    <row r="155" spans="1:9" ht="27" customHeight="1" x14ac:dyDescent="0.3">
      <c r="A155" s="70">
        <v>45940</v>
      </c>
      <c r="B155" s="11" t="s">
        <v>169</v>
      </c>
      <c r="C155" s="25">
        <v>1</v>
      </c>
      <c r="D155" s="10"/>
      <c r="E155" s="26"/>
      <c r="F155" s="27">
        <v>0.5</v>
      </c>
      <c r="G155" s="27"/>
      <c r="H155" s="12"/>
      <c r="I155" s="67">
        <f t="shared" si="24"/>
        <v>9000</v>
      </c>
    </row>
    <row r="156" spans="1:9" ht="27" customHeight="1" x14ac:dyDescent="0.3">
      <c r="A156" s="70">
        <v>45947</v>
      </c>
      <c r="B156" s="12" t="s">
        <v>174</v>
      </c>
      <c r="C156" s="25">
        <v>14</v>
      </c>
      <c r="D156" s="10"/>
      <c r="E156" s="26">
        <v>6</v>
      </c>
      <c r="F156" s="27"/>
      <c r="G156" s="27">
        <v>6</v>
      </c>
      <c r="H156" s="12"/>
      <c r="I156" s="67">
        <f t="shared" si="23"/>
        <v>242000</v>
      </c>
    </row>
    <row r="157" spans="1:9" ht="27" customHeight="1" x14ac:dyDescent="0.3">
      <c r="A157" s="45">
        <v>45950</v>
      </c>
      <c r="B157" s="11" t="s">
        <v>174</v>
      </c>
      <c r="C157" s="23">
        <v>16</v>
      </c>
      <c r="D157" s="9">
        <v>6.5</v>
      </c>
      <c r="E157" s="16">
        <v>3</v>
      </c>
      <c r="F157" s="1"/>
      <c r="G157" s="1">
        <v>3</v>
      </c>
      <c r="H157" s="11">
        <v>5</v>
      </c>
      <c r="I157" s="59">
        <f t="shared" si="18"/>
        <v>246000</v>
      </c>
    </row>
    <row r="158" spans="1:9" ht="27" customHeight="1" x14ac:dyDescent="0.3">
      <c r="A158" s="45">
        <v>45950</v>
      </c>
      <c r="B158" s="11" t="s">
        <v>175</v>
      </c>
      <c r="C158" s="23">
        <v>3</v>
      </c>
      <c r="D158" s="9"/>
      <c r="E158" s="16"/>
      <c r="F158" s="1">
        <v>1.5</v>
      </c>
      <c r="G158" s="1"/>
      <c r="H158" s="11"/>
      <c r="I158" s="59">
        <f t="shared" si="15"/>
        <v>27000</v>
      </c>
    </row>
    <row r="159" spans="1:9" ht="27" customHeight="1" x14ac:dyDescent="0.3">
      <c r="A159" s="70">
        <v>45950</v>
      </c>
      <c r="B159" s="12" t="s">
        <v>176</v>
      </c>
      <c r="C159" s="25">
        <v>1.5</v>
      </c>
      <c r="D159" s="10"/>
      <c r="E159" s="26"/>
      <c r="F159" s="27"/>
      <c r="G159" s="27"/>
      <c r="H159" s="12"/>
      <c r="I159" s="67">
        <f t="shared" ref="I159:I162" si="25">C159*4000+D159*6000+E159*13000+F159*10000+G159*18000+H159*10000</f>
        <v>6000</v>
      </c>
    </row>
    <row r="160" spans="1:9" ht="27" customHeight="1" x14ac:dyDescent="0.3">
      <c r="A160" s="70">
        <v>45951</v>
      </c>
      <c r="B160" s="12" t="s">
        <v>177</v>
      </c>
      <c r="C160" s="25">
        <v>1</v>
      </c>
      <c r="D160" s="10"/>
      <c r="E160" s="26"/>
      <c r="F160" s="27">
        <v>0.5</v>
      </c>
      <c r="G160" s="27"/>
      <c r="H160" s="12"/>
      <c r="I160" s="67">
        <f t="shared" si="25"/>
        <v>9000</v>
      </c>
    </row>
    <row r="161" spans="1:9" ht="27" customHeight="1" x14ac:dyDescent="0.3">
      <c r="A161" s="70">
        <v>45951</v>
      </c>
      <c r="B161" s="12" t="s">
        <v>178</v>
      </c>
      <c r="C161" s="25">
        <v>28</v>
      </c>
      <c r="D161" s="10"/>
      <c r="E161" s="26"/>
      <c r="F161" s="27"/>
      <c r="G161" s="27">
        <v>3.5</v>
      </c>
      <c r="H161" s="12"/>
      <c r="I161" s="67">
        <f t="shared" si="25"/>
        <v>175000</v>
      </c>
    </row>
    <row r="162" spans="1:9" ht="27" customHeight="1" x14ac:dyDescent="0.3">
      <c r="A162" s="70">
        <v>45952</v>
      </c>
      <c r="B162" s="12" t="s">
        <v>181</v>
      </c>
      <c r="C162" s="25">
        <v>21</v>
      </c>
      <c r="D162" s="10"/>
      <c r="E162" s="26">
        <v>3.5</v>
      </c>
      <c r="F162" s="27"/>
      <c r="G162" s="27">
        <v>3.5</v>
      </c>
      <c r="H162" s="12"/>
      <c r="I162" s="67">
        <f t="shared" si="25"/>
        <v>192500</v>
      </c>
    </row>
    <row r="163" spans="1:9" ht="27" customHeight="1" x14ac:dyDescent="0.3">
      <c r="A163" s="70">
        <v>45957</v>
      </c>
      <c r="B163" s="12" t="s">
        <v>180</v>
      </c>
      <c r="C163" s="25">
        <v>28</v>
      </c>
      <c r="D163" s="10">
        <v>7</v>
      </c>
      <c r="E163" s="26"/>
      <c r="F163" s="27"/>
      <c r="G163" s="27"/>
      <c r="H163" s="12">
        <v>2</v>
      </c>
      <c r="I163" s="67">
        <f t="shared" ref="I163" si="26">C163*4000+D163*6000+E163*13000+F163*10000+G163*18000+H163*10000</f>
        <v>174000</v>
      </c>
    </row>
    <row r="164" spans="1:9" ht="27" customHeight="1" x14ac:dyDescent="0.3">
      <c r="A164" s="70">
        <v>45958</v>
      </c>
      <c r="B164" s="12" t="s">
        <v>184</v>
      </c>
      <c r="C164" s="25">
        <v>27</v>
      </c>
      <c r="D164" s="10">
        <v>7</v>
      </c>
      <c r="E164" s="26">
        <v>5</v>
      </c>
      <c r="F164" s="27"/>
      <c r="G164" s="27">
        <v>5</v>
      </c>
      <c r="H164" s="12"/>
      <c r="I164" s="67">
        <f t="shared" si="15"/>
        <v>305000</v>
      </c>
    </row>
    <row r="165" spans="1:9" ht="27" customHeight="1" x14ac:dyDescent="0.3">
      <c r="A165" s="70">
        <v>45959</v>
      </c>
      <c r="B165" s="12" t="s">
        <v>183</v>
      </c>
      <c r="C165" s="25"/>
      <c r="D165" s="10"/>
      <c r="E165" s="26"/>
      <c r="F165" s="27"/>
      <c r="G165" s="27">
        <v>0.5</v>
      </c>
      <c r="H165" s="12"/>
      <c r="I165" s="67">
        <f t="shared" ref="I165:I168" si="27">C165*4000+D165*6000+E165*13000+F165*10000+G165*18000+H165*10000</f>
        <v>9000</v>
      </c>
    </row>
    <row r="166" spans="1:9" ht="27" customHeight="1" x14ac:dyDescent="0.3">
      <c r="A166" s="70">
        <v>45959</v>
      </c>
      <c r="B166" s="12" t="s">
        <v>185</v>
      </c>
      <c r="C166" s="25">
        <v>27</v>
      </c>
      <c r="D166" s="10">
        <v>7</v>
      </c>
      <c r="E166" s="26"/>
      <c r="F166" s="27"/>
      <c r="G166" s="27"/>
      <c r="H166" s="12">
        <v>5</v>
      </c>
      <c r="I166" s="67">
        <f t="shared" si="27"/>
        <v>200000</v>
      </c>
    </row>
    <row r="167" spans="1:9" ht="27" customHeight="1" x14ac:dyDescent="0.3">
      <c r="A167" s="70">
        <v>45960</v>
      </c>
      <c r="B167" s="12" t="s">
        <v>185</v>
      </c>
      <c r="C167" s="25">
        <v>27</v>
      </c>
      <c r="D167" s="10">
        <v>7</v>
      </c>
      <c r="E167" s="26"/>
      <c r="F167" s="27"/>
      <c r="G167" s="27"/>
      <c r="H167" s="12">
        <v>5</v>
      </c>
      <c r="I167" s="67">
        <f t="shared" si="27"/>
        <v>200000</v>
      </c>
    </row>
    <row r="168" spans="1:9" ht="27" customHeight="1" x14ac:dyDescent="0.3">
      <c r="A168" s="70">
        <v>45971</v>
      </c>
      <c r="B168" s="12" t="s">
        <v>196</v>
      </c>
      <c r="C168" s="25">
        <v>2.5</v>
      </c>
      <c r="D168" s="10"/>
      <c r="E168" s="26">
        <v>2.5</v>
      </c>
      <c r="F168" s="27"/>
      <c r="G168" s="27">
        <v>2.5</v>
      </c>
      <c r="H168" s="12"/>
      <c r="I168" s="67">
        <f t="shared" si="27"/>
        <v>87500</v>
      </c>
    </row>
    <row r="169" spans="1:9" ht="27" customHeight="1" x14ac:dyDescent="0.3">
      <c r="A169" s="70">
        <v>45972</v>
      </c>
      <c r="B169" s="12" t="s">
        <v>196</v>
      </c>
      <c r="C169" s="25">
        <v>4</v>
      </c>
      <c r="D169" s="10"/>
      <c r="E169" s="26">
        <v>4</v>
      </c>
      <c r="F169" s="27"/>
      <c r="G169" s="27">
        <v>4</v>
      </c>
      <c r="H169" s="12"/>
      <c r="I169" s="67">
        <f t="shared" ref="I169" si="28">C169*4000+D169*6000+E169*13000+F169*10000+G169*18000+H169*10000</f>
        <v>140000</v>
      </c>
    </row>
    <row r="170" spans="1:9" ht="27" customHeight="1" x14ac:dyDescent="0.3">
      <c r="A170" s="70">
        <v>45973</v>
      </c>
      <c r="B170" s="12" t="s">
        <v>196</v>
      </c>
      <c r="C170" s="25">
        <v>14</v>
      </c>
      <c r="D170" s="10"/>
      <c r="E170" s="26">
        <v>7</v>
      </c>
      <c r="F170" s="27"/>
      <c r="G170" s="27">
        <v>7</v>
      </c>
      <c r="H170" s="12"/>
      <c r="I170" s="67">
        <f t="shared" ref="I170" si="29">C170*4000+D170*6000+E170*13000+F170*10000+G170*18000+H170*10000</f>
        <v>273000</v>
      </c>
    </row>
    <row r="171" spans="1:9" ht="27" customHeight="1" x14ac:dyDescent="0.3">
      <c r="A171" s="70">
        <v>45973</v>
      </c>
      <c r="B171" s="12" t="s">
        <v>199</v>
      </c>
      <c r="C171" s="25"/>
      <c r="D171" s="10"/>
      <c r="E171" s="26"/>
      <c r="F171" s="27">
        <v>1.5</v>
      </c>
      <c r="G171" s="27"/>
      <c r="H171" s="12"/>
      <c r="I171" s="67">
        <f t="shared" si="15"/>
        <v>15000</v>
      </c>
    </row>
    <row r="172" spans="1:9" ht="27" customHeight="1" x14ac:dyDescent="0.3">
      <c r="A172" s="70">
        <v>45978</v>
      </c>
      <c r="B172" s="12" t="s">
        <v>200</v>
      </c>
      <c r="C172" s="25">
        <v>14</v>
      </c>
      <c r="D172" s="10"/>
      <c r="E172" s="26"/>
      <c r="F172" s="27"/>
      <c r="G172" s="27"/>
      <c r="H172" s="12"/>
      <c r="I172" s="67">
        <f t="shared" si="15"/>
        <v>56000</v>
      </c>
    </row>
    <row r="173" spans="1:9" ht="27" customHeight="1" x14ac:dyDescent="0.3">
      <c r="A173" s="70">
        <v>45979</v>
      </c>
      <c r="B173" s="12" t="s">
        <v>201</v>
      </c>
      <c r="C173" s="25">
        <v>8</v>
      </c>
      <c r="D173" s="10"/>
      <c r="E173" s="26"/>
      <c r="F173" s="27"/>
      <c r="G173" s="27"/>
      <c r="H173" s="12"/>
      <c r="I173" s="67">
        <f t="shared" si="15"/>
        <v>32000</v>
      </c>
    </row>
    <row r="174" spans="1:9" ht="27" customHeight="1" x14ac:dyDescent="0.3">
      <c r="A174" s="70">
        <v>45975</v>
      </c>
      <c r="B174" s="12" t="s">
        <v>203</v>
      </c>
      <c r="C174" s="25"/>
      <c r="D174" s="10">
        <v>6</v>
      </c>
      <c r="E174" s="26"/>
      <c r="F174" s="27"/>
      <c r="G174" s="27"/>
      <c r="H174" s="12"/>
      <c r="I174" s="67">
        <f t="shared" si="15"/>
        <v>36000</v>
      </c>
    </row>
    <row r="175" spans="1:9" ht="27" customHeight="1" x14ac:dyDescent="0.3">
      <c r="A175" s="70">
        <v>45981</v>
      </c>
      <c r="B175" s="12" t="s">
        <v>205</v>
      </c>
      <c r="C175" s="25">
        <v>10</v>
      </c>
      <c r="D175" s="10"/>
      <c r="E175" s="26">
        <v>2</v>
      </c>
      <c r="F175" s="27"/>
      <c r="G175" s="27">
        <v>2</v>
      </c>
      <c r="H175" s="12">
        <v>2</v>
      </c>
      <c r="I175" s="67">
        <f t="shared" si="15"/>
        <v>122000</v>
      </c>
    </row>
    <row r="176" spans="1:9" ht="27" customHeight="1" x14ac:dyDescent="0.3">
      <c r="A176" s="70">
        <v>45982</v>
      </c>
      <c r="B176" s="12" t="s">
        <v>207</v>
      </c>
      <c r="C176" s="25">
        <v>3</v>
      </c>
      <c r="D176" s="10"/>
      <c r="E176" s="26"/>
      <c r="F176" s="27"/>
      <c r="G176" s="27"/>
      <c r="H176" s="12"/>
      <c r="I176" s="67">
        <f t="shared" si="15"/>
        <v>12000</v>
      </c>
    </row>
    <row r="177" spans="1:9" ht="27" customHeight="1" thickBot="1" x14ac:dyDescent="0.35">
      <c r="A177" s="70">
        <v>45985</v>
      </c>
      <c r="B177" s="12" t="s">
        <v>208</v>
      </c>
      <c r="C177" s="25">
        <v>17.5</v>
      </c>
      <c r="D177" s="10"/>
      <c r="E177" s="26"/>
      <c r="F177" s="27">
        <v>3.5</v>
      </c>
      <c r="G177" s="27"/>
      <c r="H177" s="12"/>
      <c r="I177" s="67">
        <f>C177*4000+D177*6000+E177*13000+F177*10000+G177*18000+H177*10000</f>
        <v>105000</v>
      </c>
    </row>
    <row r="178" spans="1:9" ht="27" customHeight="1" thickBot="1" x14ac:dyDescent="0.35">
      <c r="A178" s="28" t="s">
        <v>11</v>
      </c>
      <c r="B178" s="13"/>
      <c r="C178" s="29">
        <f>SUM(C88:C177)</f>
        <v>1074.5</v>
      </c>
      <c r="D178" s="29">
        <f t="shared" ref="D178:H178" si="30">SUM(D88:D177)</f>
        <v>377.5</v>
      </c>
      <c r="E178" s="29">
        <f t="shared" si="30"/>
        <v>53</v>
      </c>
      <c r="F178" s="29">
        <f t="shared" si="30"/>
        <v>55.5</v>
      </c>
      <c r="G178" s="29">
        <f t="shared" si="30"/>
        <v>75.5</v>
      </c>
      <c r="H178" s="29">
        <f t="shared" si="30"/>
        <v>49.5</v>
      </c>
      <c r="I178" s="33">
        <f>SUM(I88:I177)</f>
        <v>9661000</v>
      </c>
    </row>
    <row r="179" spans="1:9" ht="27" customHeight="1" thickBot="1" x14ac:dyDescent="0.35">
      <c r="I179" s="41"/>
    </row>
    <row r="180" spans="1:9" ht="27" customHeight="1" thickBot="1" x14ac:dyDescent="0.35">
      <c r="A180" s="115" t="s">
        <v>17</v>
      </c>
      <c r="B180" s="116"/>
      <c r="C180" s="116"/>
      <c r="D180" s="116"/>
      <c r="E180" s="116"/>
      <c r="F180" s="116"/>
      <c r="G180" s="116"/>
      <c r="H180" s="116"/>
      <c r="I180" s="117"/>
    </row>
    <row r="181" spans="1:9" ht="27" customHeight="1" x14ac:dyDescent="0.3">
      <c r="A181" s="142" t="s">
        <v>0</v>
      </c>
      <c r="B181" s="144" t="s">
        <v>1</v>
      </c>
      <c r="C181" s="146" t="s">
        <v>7</v>
      </c>
      <c r="D181" s="147"/>
      <c r="E181" s="146" t="s">
        <v>8</v>
      </c>
      <c r="F181" s="148"/>
      <c r="G181" s="149"/>
      <c r="H181" s="147"/>
      <c r="I181" s="150" t="s">
        <v>9</v>
      </c>
    </row>
    <row r="182" spans="1:9" ht="27" customHeight="1" thickBot="1" x14ac:dyDescent="0.35">
      <c r="A182" s="143"/>
      <c r="B182" s="145"/>
      <c r="C182" s="18" t="s">
        <v>4</v>
      </c>
      <c r="D182" s="2" t="s">
        <v>5</v>
      </c>
      <c r="E182" s="18" t="s">
        <v>2</v>
      </c>
      <c r="F182" s="19" t="s">
        <v>19</v>
      </c>
      <c r="G182" s="5" t="s">
        <v>10</v>
      </c>
      <c r="H182" s="2" t="s">
        <v>3</v>
      </c>
      <c r="I182" s="151"/>
    </row>
    <row r="183" spans="1:9" ht="27" customHeight="1" x14ac:dyDescent="0.3">
      <c r="A183" s="58">
        <v>45671</v>
      </c>
      <c r="B183" s="40" t="s">
        <v>91</v>
      </c>
      <c r="C183" s="53">
        <v>4</v>
      </c>
      <c r="D183" s="54"/>
      <c r="E183" s="53">
        <v>1</v>
      </c>
      <c r="F183" s="55"/>
      <c r="G183" s="56"/>
      <c r="H183" s="54">
        <v>2</v>
      </c>
      <c r="I183" s="59">
        <f t="shared" ref="I183:I198" si="31">C183*4000+D183*6000+E183*13000+F183*10000+G183*18000+H183*10000</f>
        <v>49000</v>
      </c>
    </row>
    <row r="184" spans="1:9" ht="27" customHeight="1" x14ac:dyDescent="0.3">
      <c r="A184" s="15">
        <v>45762</v>
      </c>
      <c r="B184" s="11" t="s">
        <v>25</v>
      </c>
      <c r="C184" s="23">
        <v>8</v>
      </c>
      <c r="D184" s="9"/>
      <c r="E184" s="23">
        <v>1</v>
      </c>
      <c r="F184" s="16">
        <v>2</v>
      </c>
      <c r="G184" s="1"/>
      <c r="H184" s="9"/>
      <c r="I184" s="59">
        <f t="shared" si="31"/>
        <v>65000</v>
      </c>
    </row>
    <row r="185" spans="1:9" ht="27" customHeight="1" x14ac:dyDescent="0.3">
      <c r="A185" s="15" t="s">
        <v>97</v>
      </c>
      <c r="B185" s="11" t="s">
        <v>96</v>
      </c>
      <c r="C185" s="23">
        <v>40</v>
      </c>
      <c r="D185" s="9"/>
      <c r="E185" s="23"/>
      <c r="F185" s="16">
        <v>5</v>
      </c>
      <c r="G185" s="1"/>
      <c r="H185" s="9"/>
      <c r="I185" s="22">
        <f t="shared" si="31"/>
        <v>210000</v>
      </c>
    </row>
    <row r="186" spans="1:9" ht="27" customHeight="1" x14ac:dyDescent="0.3">
      <c r="A186" s="24">
        <v>45777</v>
      </c>
      <c r="B186" s="12" t="s">
        <v>30</v>
      </c>
      <c r="C186" s="25">
        <v>4</v>
      </c>
      <c r="D186" s="10"/>
      <c r="E186" s="25">
        <v>1</v>
      </c>
      <c r="F186" s="26"/>
      <c r="G186" s="27"/>
      <c r="H186" s="10"/>
      <c r="I186" s="22">
        <f t="shared" si="31"/>
        <v>29000</v>
      </c>
    </row>
    <row r="187" spans="1:9" ht="27" customHeight="1" x14ac:dyDescent="0.3">
      <c r="A187" s="24">
        <v>45813</v>
      </c>
      <c r="B187" s="12" t="s">
        <v>33</v>
      </c>
      <c r="C187" s="25">
        <v>4</v>
      </c>
      <c r="D187" s="10"/>
      <c r="E187" s="25"/>
      <c r="F187" s="26">
        <v>2</v>
      </c>
      <c r="G187" s="27"/>
      <c r="H187" s="10"/>
      <c r="I187" s="22">
        <f t="shared" si="31"/>
        <v>36000</v>
      </c>
    </row>
    <row r="188" spans="1:9" ht="27" customHeight="1" x14ac:dyDescent="0.3">
      <c r="A188" s="24">
        <v>45818</v>
      </c>
      <c r="B188" s="12" t="s">
        <v>34</v>
      </c>
      <c r="C188" s="25">
        <v>1</v>
      </c>
      <c r="D188" s="10"/>
      <c r="E188" s="25"/>
      <c r="F188" s="26"/>
      <c r="G188" s="27"/>
      <c r="H188" s="10">
        <v>1</v>
      </c>
      <c r="I188" s="22">
        <f t="shared" si="31"/>
        <v>14000</v>
      </c>
    </row>
    <row r="189" spans="1:9" ht="27" customHeight="1" x14ac:dyDescent="0.3">
      <c r="A189" s="24">
        <v>45818</v>
      </c>
      <c r="B189" s="12" t="s">
        <v>35</v>
      </c>
      <c r="C189" s="25">
        <v>4</v>
      </c>
      <c r="D189" s="10"/>
      <c r="E189" s="25"/>
      <c r="F189" s="26">
        <v>2</v>
      </c>
      <c r="G189" s="27"/>
      <c r="H189" s="10"/>
      <c r="I189" s="22">
        <f t="shared" si="31"/>
        <v>36000</v>
      </c>
    </row>
    <row r="190" spans="1:9" ht="27" customHeight="1" x14ac:dyDescent="0.3">
      <c r="A190" s="24">
        <v>45826</v>
      </c>
      <c r="B190" s="12" t="s">
        <v>43</v>
      </c>
      <c r="C190" s="25">
        <v>2</v>
      </c>
      <c r="D190" s="10"/>
      <c r="E190" s="25">
        <v>2</v>
      </c>
      <c r="F190" s="26">
        <v>2</v>
      </c>
      <c r="G190" s="27"/>
      <c r="H190" s="10"/>
      <c r="I190" s="22">
        <f t="shared" si="31"/>
        <v>54000</v>
      </c>
    </row>
    <row r="191" spans="1:9" ht="27" customHeight="1" x14ac:dyDescent="0.3">
      <c r="A191" s="24" t="s">
        <v>100</v>
      </c>
      <c r="B191" s="12" t="s">
        <v>101</v>
      </c>
      <c r="C191" s="25">
        <v>16</v>
      </c>
      <c r="D191" s="10"/>
      <c r="E191" s="25">
        <v>3</v>
      </c>
      <c r="F191" s="26">
        <v>7</v>
      </c>
      <c r="G191" s="27"/>
      <c r="H191" s="10"/>
      <c r="I191" s="22">
        <f t="shared" si="31"/>
        <v>173000</v>
      </c>
    </row>
    <row r="192" spans="1:9" ht="27" customHeight="1" x14ac:dyDescent="0.3">
      <c r="A192" s="24">
        <v>45853</v>
      </c>
      <c r="B192" s="12" t="s">
        <v>75</v>
      </c>
      <c r="C192" s="25">
        <v>40</v>
      </c>
      <c r="D192" s="10"/>
      <c r="E192" s="25">
        <v>1</v>
      </c>
      <c r="F192" s="26">
        <v>2</v>
      </c>
      <c r="G192" s="27"/>
      <c r="H192" s="10"/>
      <c r="I192" s="22">
        <f t="shared" si="31"/>
        <v>193000</v>
      </c>
    </row>
    <row r="193" spans="1:9" ht="27" customHeight="1" x14ac:dyDescent="0.3">
      <c r="A193" s="24" t="s">
        <v>73</v>
      </c>
      <c r="B193" s="12" t="s">
        <v>74</v>
      </c>
      <c r="C193" s="25">
        <v>130</v>
      </c>
      <c r="D193" s="10"/>
      <c r="E193" s="25"/>
      <c r="F193" s="26">
        <v>8</v>
      </c>
      <c r="G193" s="27"/>
      <c r="H193" s="10"/>
      <c r="I193" s="22">
        <f t="shared" si="31"/>
        <v>600000</v>
      </c>
    </row>
    <row r="194" spans="1:9" ht="27" customHeight="1" x14ac:dyDescent="0.3">
      <c r="A194" s="24">
        <v>45859</v>
      </c>
      <c r="B194" s="12" t="s">
        <v>52</v>
      </c>
      <c r="C194" s="25">
        <v>96</v>
      </c>
      <c r="D194" s="10"/>
      <c r="E194" s="25"/>
      <c r="F194" s="26">
        <v>14</v>
      </c>
      <c r="G194" s="27"/>
      <c r="H194" s="10"/>
      <c r="I194" s="22">
        <f t="shared" si="31"/>
        <v>524000</v>
      </c>
    </row>
    <row r="195" spans="1:9" ht="27" customHeight="1" x14ac:dyDescent="0.3">
      <c r="A195" s="24">
        <v>45860</v>
      </c>
      <c r="B195" s="12" t="s">
        <v>53</v>
      </c>
      <c r="C195" s="25">
        <v>20</v>
      </c>
      <c r="D195" s="10"/>
      <c r="E195" s="25">
        <v>1</v>
      </c>
      <c r="F195" s="26"/>
      <c r="G195" s="27"/>
      <c r="H195" s="10"/>
      <c r="I195" s="22">
        <f t="shared" si="31"/>
        <v>93000</v>
      </c>
    </row>
    <row r="196" spans="1:9" ht="27" customHeight="1" x14ac:dyDescent="0.3">
      <c r="A196" s="24">
        <v>45860</v>
      </c>
      <c r="B196" s="12" t="s">
        <v>54</v>
      </c>
      <c r="C196" s="25">
        <v>6</v>
      </c>
      <c r="D196" s="10"/>
      <c r="E196" s="25"/>
      <c r="F196" s="26">
        <v>3</v>
      </c>
      <c r="G196" s="27"/>
      <c r="H196" s="10"/>
      <c r="I196" s="22">
        <f t="shared" si="31"/>
        <v>54000</v>
      </c>
    </row>
    <row r="197" spans="1:9" ht="27" customHeight="1" x14ac:dyDescent="0.3">
      <c r="A197" s="24">
        <v>45862</v>
      </c>
      <c r="B197" s="12" t="s">
        <v>22</v>
      </c>
      <c r="C197" s="25">
        <v>2</v>
      </c>
      <c r="D197" s="10"/>
      <c r="E197" s="25"/>
      <c r="F197" s="26">
        <v>1</v>
      </c>
      <c r="G197" s="27"/>
      <c r="H197" s="10"/>
      <c r="I197" s="64">
        <f t="shared" si="31"/>
        <v>18000</v>
      </c>
    </row>
    <row r="198" spans="1:9" ht="27" customHeight="1" x14ac:dyDescent="0.3">
      <c r="A198" s="24">
        <v>45866</v>
      </c>
      <c r="B198" s="12" t="s">
        <v>112</v>
      </c>
      <c r="C198" s="25">
        <v>2</v>
      </c>
      <c r="D198" s="10"/>
      <c r="E198" s="25"/>
      <c r="F198" s="26">
        <v>0.5</v>
      </c>
      <c r="G198" s="27"/>
      <c r="H198" s="10"/>
      <c r="I198" s="67">
        <f t="shared" si="31"/>
        <v>13000</v>
      </c>
    </row>
    <row r="199" spans="1:9" ht="27" customHeight="1" x14ac:dyDescent="0.3">
      <c r="A199" s="15">
        <v>45868</v>
      </c>
      <c r="B199" s="11" t="s">
        <v>113</v>
      </c>
      <c r="C199" s="23">
        <v>0.5</v>
      </c>
      <c r="D199" s="9"/>
      <c r="E199" s="23"/>
      <c r="F199" s="16">
        <v>0.5</v>
      </c>
      <c r="G199" s="1"/>
      <c r="H199" s="9"/>
      <c r="I199" s="59">
        <f t="shared" ref="I199:I228" si="32">C199*4000+D199*6000+E199*13000+F199*10000+G199*18000+H199*10000</f>
        <v>7000</v>
      </c>
    </row>
    <row r="200" spans="1:9" ht="27" customHeight="1" x14ac:dyDescent="0.3">
      <c r="A200" s="15">
        <v>45874</v>
      </c>
      <c r="B200" s="11" t="s">
        <v>118</v>
      </c>
      <c r="C200" s="23">
        <v>8</v>
      </c>
      <c r="D200" s="9"/>
      <c r="E200" s="23"/>
      <c r="F200" s="16">
        <v>2</v>
      </c>
      <c r="G200" s="1"/>
      <c r="H200" s="9"/>
      <c r="I200" s="59">
        <f t="shared" ref="I200:I201" si="33">C200*4000+D200*6000+E200*13000+F200*10000+G200*18000+H200*10000</f>
        <v>52000</v>
      </c>
    </row>
    <row r="201" spans="1:9" ht="27" customHeight="1" x14ac:dyDescent="0.3">
      <c r="A201" s="15">
        <v>45882</v>
      </c>
      <c r="B201" s="11" t="s">
        <v>127</v>
      </c>
      <c r="C201" s="23">
        <v>2</v>
      </c>
      <c r="D201" s="9"/>
      <c r="E201" s="23"/>
      <c r="F201" s="16">
        <v>1</v>
      </c>
      <c r="G201" s="1"/>
      <c r="H201" s="9"/>
      <c r="I201" s="59">
        <f t="shared" si="33"/>
        <v>18000</v>
      </c>
    </row>
    <row r="202" spans="1:9" ht="27" customHeight="1" x14ac:dyDescent="0.3">
      <c r="A202" s="15">
        <v>45883</v>
      </c>
      <c r="B202" s="11" t="s">
        <v>129</v>
      </c>
      <c r="C202" s="23">
        <v>6</v>
      </c>
      <c r="D202" s="9"/>
      <c r="E202" s="23"/>
      <c r="F202" s="16"/>
      <c r="G202" s="1"/>
      <c r="H202" s="9"/>
      <c r="I202" s="59">
        <f t="shared" si="32"/>
        <v>24000</v>
      </c>
    </row>
    <row r="203" spans="1:9" ht="27" customHeight="1" x14ac:dyDescent="0.3">
      <c r="A203" s="15">
        <v>45887</v>
      </c>
      <c r="B203" s="11" t="s">
        <v>133</v>
      </c>
      <c r="C203" s="23">
        <v>1</v>
      </c>
      <c r="D203" s="9"/>
      <c r="E203" s="23"/>
      <c r="F203" s="16">
        <v>0.5</v>
      </c>
      <c r="G203" s="1"/>
      <c r="H203" s="9"/>
      <c r="I203" s="59">
        <f t="shared" si="32"/>
        <v>9000</v>
      </c>
    </row>
    <row r="204" spans="1:9" ht="27" customHeight="1" x14ac:dyDescent="0.3">
      <c r="A204" s="15">
        <v>45887</v>
      </c>
      <c r="B204" s="11" t="s">
        <v>189</v>
      </c>
      <c r="C204" s="23">
        <v>3</v>
      </c>
      <c r="D204" s="9"/>
      <c r="E204" s="23"/>
      <c r="F204" s="16"/>
      <c r="G204" s="1"/>
      <c r="H204" s="9"/>
      <c r="I204" s="59">
        <f t="shared" ref="I204" si="34">C204*4000+D204*6000+E204*13000+F204*10000+G204*18000+H204*10000</f>
        <v>12000</v>
      </c>
    </row>
    <row r="205" spans="1:9" ht="27" customHeight="1" x14ac:dyDescent="0.3">
      <c r="A205" s="15">
        <v>45888</v>
      </c>
      <c r="B205" s="11" t="s">
        <v>134</v>
      </c>
      <c r="C205" s="23">
        <v>4</v>
      </c>
      <c r="D205" s="9"/>
      <c r="E205" s="23"/>
      <c r="F205" s="16">
        <v>1</v>
      </c>
      <c r="G205" s="1"/>
      <c r="H205" s="9"/>
      <c r="I205" s="59">
        <f t="shared" ref="I205:I219" si="35">C205*4000+D205*6000+E205*13000+F205*10000+G205*18000+H205*10000</f>
        <v>26000</v>
      </c>
    </row>
    <row r="206" spans="1:9" ht="27" customHeight="1" x14ac:dyDescent="0.3">
      <c r="A206" s="15">
        <v>45904</v>
      </c>
      <c r="B206" s="11" t="s">
        <v>142</v>
      </c>
      <c r="C206" s="23">
        <v>6</v>
      </c>
      <c r="D206" s="9"/>
      <c r="E206" s="23"/>
      <c r="F206" s="16">
        <v>0.5</v>
      </c>
      <c r="G206" s="1"/>
      <c r="H206" s="9"/>
      <c r="I206" s="59">
        <f t="shared" ref="I206:I218" si="36">C206*4000+D206*6000+E206*13000+F206*10000+G206*18000+H206*10000</f>
        <v>29000</v>
      </c>
    </row>
    <row r="207" spans="1:9" ht="27" customHeight="1" x14ac:dyDescent="0.3">
      <c r="A207" s="15">
        <v>45908</v>
      </c>
      <c r="B207" s="11" t="s">
        <v>144</v>
      </c>
      <c r="C207" s="23">
        <v>2</v>
      </c>
      <c r="D207" s="9"/>
      <c r="E207" s="23"/>
      <c r="F207" s="16"/>
      <c r="G207" s="1"/>
      <c r="H207" s="9"/>
      <c r="I207" s="59">
        <f t="shared" si="36"/>
        <v>8000</v>
      </c>
    </row>
    <row r="208" spans="1:9" ht="27" customHeight="1" x14ac:dyDescent="0.3">
      <c r="A208" s="15">
        <v>45909</v>
      </c>
      <c r="B208" s="11" t="s">
        <v>146</v>
      </c>
      <c r="C208" s="23">
        <v>16</v>
      </c>
      <c r="D208" s="9">
        <v>4</v>
      </c>
      <c r="E208" s="23"/>
      <c r="F208" s="16"/>
      <c r="G208" s="1"/>
      <c r="H208" s="9"/>
      <c r="I208" s="59">
        <f t="shared" si="36"/>
        <v>88000</v>
      </c>
    </row>
    <row r="209" spans="1:9" ht="27" customHeight="1" x14ac:dyDescent="0.3">
      <c r="A209" s="71">
        <v>45918</v>
      </c>
      <c r="B209" s="72" t="s">
        <v>154</v>
      </c>
      <c r="C209" s="73">
        <v>10</v>
      </c>
      <c r="D209" s="74"/>
      <c r="E209" s="73"/>
      <c r="F209" s="75">
        <v>1</v>
      </c>
      <c r="G209" s="76"/>
      <c r="H209" s="74"/>
      <c r="I209" s="59">
        <f t="shared" si="36"/>
        <v>50000</v>
      </c>
    </row>
    <row r="210" spans="1:9" ht="27" customHeight="1" x14ac:dyDescent="0.3">
      <c r="A210" s="15">
        <v>45925</v>
      </c>
      <c r="B210" s="11" t="s">
        <v>166</v>
      </c>
      <c r="C210" s="23">
        <v>9.5</v>
      </c>
      <c r="D210" s="9"/>
      <c r="E210" s="23"/>
      <c r="F210" s="16"/>
      <c r="G210" s="1"/>
      <c r="H210" s="9"/>
      <c r="I210" s="59">
        <f t="shared" si="36"/>
        <v>38000</v>
      </c>
    </row>
    <row r="211" spans="1:9" ht="27" customHeight="1" x14ac:dyDescent="0.3">
      <c r="A211" s="15">
        <v>45946</v>
      </c>
      <c r="B211" s="11" t="s">
        <v>188</v>
      </c>
      <c r="C211" s="23">
        <v>4</v>
      </c>
      <c r="D211" s="9"/>
      <c r="E211" s="23"/>
      <c r="F211" s="16"/>
      <c r="G211" s="1"/>
      <c r="H211" s="9"/>
      <c r="I211" s="59">
        <f t="shared" si="36"/>
        <v>16000</v>
      </c>
    </row>
    <row r="212" spans="1:9" ht="27" customHeight="1" x14ac:dyDescent="0.3">
      <c r="A212" s="70">
        <v>45951</v>
      </c>
      <c r="B212" s="12" t="s">
        <v>179</v>
      </c>
      <c r="C212" s="25">
        <v>28</v>
      </c>
      <c r="D212" s="10"/>
      <c r="E212" s="26"/>
      <c r="F212" s="27"/>
      <c r="G212" s="27">
        <v>3.5</v>
      </c>
      <c r="H212" s="12"/>
      <c r="I212" s="67">
        <f>C212*4000+D212*6000+E212*13000+F212*10000+G212*18000+H212*10000</f>
        <v>175000</v>
      </c>
    </row>
    <row r="213" spans="1:9" ht="27" customHeight="1" x14ac:dyDescent="0.3">
      <c r="A213" s="70">
        <v>45952</v>
      </c>
      <c r="B213" s="12" t="s">
        <v>179</v>
      </c>
      <c r="C213" s="25">
        <v>40</v>
      </c>
      <c r="D213" s="10"/>
      <c r="E213" s="26"/>
      <c r="F213" s="27"/>
      <c r="G213" s="27">
        <v>7</v>
      </c>
      <c r="H213" s="12">
        <v>14</v>
      </c>
      <c r="I213" s="67">
        <f>C213*4000+D213*6000+E213*13000+F213*10000+G213*18000+H213*10000</f>
        <v>426000</v>
      </c>
    </row>
    <row r="214" spans="1:9" ht="27" customHeight="1" x14ac:dyDescent="0.3">
      <c r="A214" s="70">
        <v>45957</v>
      </c>
      <c r="B214" s="12" t="s">
        <v>182</v>
      </c>
      <c r="C214" s="25">
        <v>4</v>
      </c>
      <c r="D214" s="10"/>
      <c r="E214" s="26"/>
      <c r="F214" s="27"/>
      <c r="G214" s="27"/>
      <c r="H214" s="12">
        <v>1</v>
      </c>
      <c r="I214" s="67">
        <f>C214*4000+D214*6000+E214*13000+F214*10000+G214*18000+H214*10000</f>
        <v>26000</v>
      </c>
    </row>
    <row r="215" spans="1:9" ht="27" customHeight="1" x14ac:dyDescent="0.3">
      <c r="A215" s="15">
        <v>45964</v>
      </c>
      <c r="B215" s="11" t="s">
        <v>192</v>
      </c>
      <c r="C215" s="23">
        <v>35</v>
      </c>
      <c r="D215" s="9"/>
      <c r="E215" s="23"/>
      <c r="F215" s="16"/>
      <c r="G215" s="1"/>
      <c r="H215" s="9"/>
      <c r="I215" s="59">
        <f t="shared" si="36"/>
        <v>140000</v>
      </c>
    </row>
    <row r="216" spans="1:9" ht="27" customHeight="1" x14ac:dyDescent="0.3">
      <c r="A216" s="15">
        <v>45965</v>
      </c>
      <c r="B216" s="11" t="s">
        <v>194</v>
      </c>
      <c r="C216" s="23">
        <v>42</v>
      </c>
      <c r="D216" s="9"/>
      <c r="E216" s="23">
        <v>2</v>
      </c>
      <c r="F216" s="16"/>
      <c r="G216" s="1">
        <v>2</v>
      </c>
      <c r="H216" s="9">
        <v>4</v>
      </c>
      <c r="I216" s="59">
        <f t="shared" si="36"/>
        <v>270000</v>
      </c>
    </row>
    <row r="217" spans="1:9" ht="27" customHeight="1" x14ac:dyDescent="0.3">
      <c r="A217" s="15">
        <v>45966</v>
      </c>
      <c r="B217" s="11" t="s">
        <v>194</v>
      </c>
      <c r="C217" s="23">
        <v>12</v>
      </c>
      <c r="D217" s="9"/>
      <c r="E217" s="23">
        <v>6</v>
      </c>
      <c r="F217" s="16"/>
      <c r="G217" s="1">
        <v>6</v>
      </c>
      <c r="H217" s="9"/>
      <c r="I217" s="59">
        <f t="shared" si="36"/>
        <v>234000</v>
      </c>
    </row>
    <row r="218" spans="1:9" ht="27" customHeight="1" x14ac:dyDescent="0.3">
      <c r="A218" s="15">
        <v>45967</v>
      </c>
      <c r="B218" s="11" t="s">
        <v>194</v>
      </c>
      <c r="C218" s="23">
        <v>12</v>
      </c>
      <c r="D218" s="9"/>
      <c r="E218" s="23">
        <v>6</v>
      </c>
      <c r="F218" s="16">
        <v>2</v>
      </c>
      <c r="G218" s="1">
        <v>6</v>
      </c>
      <c r="H218" s="9"/>
      <c r="I218" s="59">
        <f t="shared" si="36"/>
        <v>254000</v>
      </c>
    </row>
    <row r="219" spans="1:9" ht="27" customHeight="1" x14ac:dyDescent="0.3">
      <c r="A219" s="15">
        <v>45968</v>
      </c>
      <c r="B219" s="11" t="s">
        <v>194</v>
      </c>
      <c r="C219" s="23">
        <v>16</v>
      </c>
      <c r="D219" s="9"/>
      <c r="E219" s="23"/>
      <c r="F219" s="16"/>
      <c r="G219" s="1">
        <v>4</v>
      </c>
      <c r="H219" s="9"/>
      <c r="I219" s="59">
        <f t="shared" si="35"/>
        <v>136000</v>
      </c>
    </row>
    <row r="220" spans="1:9" ht="27" customHeight="1" x14ac:dyDescent="0.3">
      <c r="A220" s="15">
        <v>45971</v>
      </c>
      <c r="B220" s="11" t="s">
        <v>195</v>
      </c>
      <c r="C220" s="23"/>
      <c r="D220" s="9"/>
      <c r="E220" s="23"/>
      <c r="F220" s="16"/>
      <c r="G220" s="1">
        <v>1</v>
      </c>
      <c r="H220" s="9"/>
      <c r="I220" s="59">
        <f t="shared" si="32"/>
        <v>18000</v>
      </c>
    </row>
    <row r="221" spans="1:9" ht="27" customHeight="1" x14ac:dyDescent="0.3">
      <c r="A221" s="58">
        <v>45972</v>
      </c>
      <c r="B221" s="40" t="s">
        <v>198</v>
      </c>
      <c r="C221" s="53">
        <v>4</v>
      </c>
      <c r="D221" s="54"/>
      <c r="E221" s="53"/>
      <c r="F221" s="55"/>
      <c r="G221" s="56"/>
      <c r="H221" s="54">
        <v>1</v>
      </c>
      <c r="I221" s="59">
        <f t="shared" si="32"/>
        <v>26000</v>
      </c>
    </row>
    <row r="222" spans="1:9" ht="27" customHeight="1" x14ac:dyDescent="0.3">
      <c r="A222" s="24">
        <v>45974</v>
      </c>
      <c r="B222" s="12" t="s">
        <v>195</v>
      </c>
      <c r="C222" s="25"/>
      <c r="D222" s="10"/>
      <c r="E222" s="25"/>
      <c r="F222" s="26"/>
      <c r="G222" s="27">
        <v>1</v>
      </c>
      <c r="H222" s="10"/>
      <c r="I222" s="59">
        <f t="shared" si="32"/>
        <v>18000</v>
      </c>
    </row>
    <row r="223" spans="1:9" ht="27" customHeight="1" x14ac:dyDescent="0.3">
      <c r="A223" s="15">
        <v>45979</v>
      </c>
      <c r="B223" s="11" t="s">
        <v>202</v>
      </c>
      <c r="C223" s="23">
        <v>2</v>
      </c>
      <c r="D223" s="9"/>
      <c r="E223" s="23">
        <v>1</v>
      </c>
      <c r="F223" s="16"/>
      <c r="G223" s="1">
        <v>1</v>
      </c>
      <c r="H223" s="9"/>
      <c r="I223" s="59">
        <f t="shared" si="32"/>
        <v>39000</v>
      </c>
    </row>
    <row r="224" spans="1:9" ht="27" customHeight="1" x14ac:dyDescent="0.3">
      <c r="A224" s="24">
        <v>45980</v>
      </c>
      <c r="B224" s="12" t="s">
        <v>204</v>
      </c>
      <c r="C224" s="25">
        <v>14.5</v>
      </c>
      <c r="D224" s="10"/>
      <c r="E224" s="25">
        <v>2.5</v>
      </c>
      <c r="F224" s="26"/>
      <c r="G224" s="27">
        <v>2.5</v>
      </c>
      <c r="H224" s="10">
        <v>2</v>
      </c>
      <c r="I224" s="67">
        <f t="shared" si="32"/>
        <v>155500</v>
      </c>
    </row>
    <row r="225" spans="1:9" ht="27" customHeight="1" x14ac:dyDescent="0.3">
      <c r="A225" s="15">
        <v>45982</v>
      </c>
      <c r="B225" s="11" t="s">
        <v>206</v>
      </c>
      <c r="C225" s="23">
        <v>1</v>
      </c>
      <c r="D225" s="9"/>
      <c r="E225" s="23"/>
      <c r="F225" s="16">
        <v>0.5</v>
      </c>
      <c r="G225" s="1"/>
      <c r="H225" s="9"/>
      <c r="I225" s="67">
        <f t="shared" si="32"/>
        <v>9000</v>
      </c>
    </row>
    <row r="226" spans="1:9" ht="27" customHeight="1" x14ac:dyDescent="0.3">
      <c r="A226" s="24">
        <v>45986</v>
      </c>
      <c r="B226" s="12" t="s">
        <v>209</v>
      </c>
      <c r="C226" s="25">
        <v>4</v>
      </c>
      <c r="D226" s="10"/>
      <c r="E226" s="25">
        <v>1</v>
      </c>
      <c r="F226" s="26">
        <v>1</v>
      </c>
      <c r="G226" s="27"/>
      <c r="H226" s="10"/>
      <c r="I226" s="67">
        <f t="shared" si="32"/>
        <v>39000</v>
      </c>
    </row>
    <row r="227" spans="1:9" ht="27" customHeight="1" thickBot="1" x14ac:dyDescent="0.35">
      <c r="A227" s="88">
        <v>45986</v>
      </c>
      <c r="B227" s="89" t="s">
        <v>210</v>
      </c>
      <c r="C227" s="18"/>
      <c r="D227" s="2"/>
      <c r="E227" s="18"/>
      <c r="F227" s="19"/>
      <c r="G227" s="5">
        <v>1</v>
      </c>
      <c r="H227" s="2"/>
      <c r="I227" s="67">
        <f t="shared" si="32"/>
        <v>18000</v>
      </c>
    </row>
    <row r="228" spans="1:9" ht="27" customHeight="1" thickBot="1" x14ac:dyDescent="0.35">
      <c r="A228" s="92">
        <v>45987</v>
      </c>
      <c r="B228" s="91" t="s">
        <v>212</v>
      </c>
      <c r="C228" s="68">
        <v>10</v>
      </c>
      <c r="D228" s="69"/>
      <c r="E228" s="68">
        <v>2</v>
      </c>
      <c r="F228" s="65"/>
      <c r="G228" s="66"/>
      <c r="H228" s="69"/>
      <c r="I228" s="67">
        <f t="shared" si="32"/>
        <v>66000</v>
      </c>
    </row>
    <row r="229" spans="1:9" ht="27" customHeight="1" thickBot="1" x14ac:dyDescent="0.35">
      <c r="A229" s="28" t="s">
        <v>11</v>
      </c>
      <c r="B229" s="13"/>
      <c r="C229" s="29">
        <f>SUM(C183:C228)</f>
        <v>675.5</v>
      </c>
      <c r="D229" s="30">
        <f t="shared" ref="D229:H229" si="37">SUM(D183:D228)</f>
        <v>4</v>
      </c>
      <c r="E229" s="29">
        <f t="shared" si="37"/>
        <v>30.5</v>
      </c>
      <c r="F229" s="32">
        <f t="shared" si="37"/>
        <v>58.5</v>
      </c>
      <c r="G229" s="32">
        <f t="shared" si="37"/>
        <v>35</v>
      </c>
      <c r="H229" s="30">
        <f t="shared" si="37"/>
        <v>25</v>
      </c>
      <c r="I229" s="33">
        <f>SUM(I183:I228)</f>
        <v>4587500</v>
      </c>
    </row>
    <row r="230" spans="1:9" ht="27" customHeight="1" thickBot="1" x14ac:dyDescent="0.35">
      <c r="A230" s="115" t="s">
        <v>191</v>
      </c>
      <c r="B230" s="116"/>
      <c r="C230" s="116"/>
      <c r="D230" s="116"/>
      <c r="E230" s="116"/>
      <c r="F230" s="116"/>
      <c r="G230" s="116"/>
      <c r="H230" s="116"/>
      <c r="I230" s="117"/>
    </row>
    <row r="231" spans="1:9" ht="27" customHeight="1" x14ac:dyDescent="0.3">
      <c r="A231" s="142" t="s">
        <v>0</v>
      </c>
      <c r="B231" s="144" t="s">
        <v>1</v>
      </c>
      <c r="C231" s="146" t="s">
        <v>7</v>
      </c>
      <c r="D231" s="147"/>
      <c r="E231" s="146" t="s">
        <v>8</v>
      </c>
      <c r="F231" s="148"/>
      <c r="G231" s="149"/>
      <c r="H231" s="147"/>
      <c r="I231" s="150" t="s">
        <v>9</v>
      </c>
    </row>
    <row r="232" spans="1:9" ht="27" customHeight="1" thickBot="1" x14ac:dyDescent="0.35">
      <c r="A232" s="143"/>
      <c r="B232" s="145"/>
      <c r="C232" s="18" t="s">
        <v>4</v>
      </c>
      <c r="D232" s="2" t="s">
        <v>5</v>
      </c>
      <c r="E232" s="18" t="s">
        <v>2</v>
      </c>
      <c r="F232" s="19" t="s">
        <v>19</v>
      </c>
      <c r="G232" s="5" t="s">
        <v>10</v>
      </c>
      <c r="H232" s="2" t="s">
        <v>3</v>
      </c>
      <c r="I232" s="151"/>
    </row>
    <row r="233" spans="1:9" ht="27" customHeight="1" x14ac:dyDescent="0.3">
      <c r="A233" s="44">
        <v>45658</v>
      </c>
      <c r="B233" s="17" t="s">
        <v>56</v>
      </c>
      <c r="C233" s="20">
        <v>34</v>
      </c>
      <c r="D233" s="6"/>
      <c r="E233" s="20"/>
      <c r="F233" s="21">
        <v>2</v>
      </c>
      <c r="G233" s="3"/>
      <c r="H233" s="6">
        <v>4</v>
      </c>
      <c r="I233" s="22">
        <f>C233*4300+D233*6000+E233*13000+F233*10000+G233*18000+H233*15000</f>
        <v>226200</v>
      </c>
    </row>
    <row r="234" spans="1:9" ht="27" customHeight="1" x14ac:dyDescent="0.3">
      <c r="A234" s="45" t="s">
        <v>99</v>
      </c>
      <c r="B234" s="11" t="s">
        <v>57</v>
      </c>
      <c r="C234" s="23">
        <v>17</v>
      </c>
      <c r="D234" s="9"/>
      <c r="E234" s="23"/>
      <c r="F234" s="16">
        <v>2</v>
      </c>
      <c r="G234" s="1"/>
      <c r="H234" s="9"/>
      <c r="I234" s="22">
        <f t="shared" ref="I234:I255" si="38">C234*4300+D234*6000+E234*13000+F234*10000+G234*18000+H234*15000</f>
        <v>93100</v>
      </c>
    </row>
    <row r="235" spans="1:9" ht="27" customHeight="1" x14ac:dyDescent="0.3">
      <c r="A235" s="45" t="s">
        <v>102</v>
      </c>
      <c r="B235" s="11" t="s">
        <v>58</v>
      </c>
      <c r="C235" s="23">
        <f>6+6+3</f>
        <v>15</v>
      </c>
      <c r="D235" s="9"/>
      <c r="E235" s="23"/>
      <c r="F235" s="16">
        <v>2</v>
      </c>
      <c r="G235" s="1"/>
      <c r="H235" s="9"/>
      <c r="I235" s="22">
        <f t="shared" si="38"/>
        <v>84500</v>
      </c>
    </row>
    <row r="236" spans="1:9" ht="27" customHeight="1" x14ac:dyDescent="0.3">
      <c r="A236" s="45" t="s">
        <v>103</v>
      </c>
      <c r="B236" s="11" t="s">
        <v>59</v>
      </c>
      <c r="C236" s="23">
        <f>3+3+3+3</f>
        <v>12</v>
      </c>
      <c r="D236" s="9"/>
      <c r="E236" s="23"/>
      <c r="F236" s="16">
        <v>2</v>
      </c>
      <c r="G236" s="1"/>
      <c r="H236" s="9"/>
      <c r="I236" s="22">
        <f t="shared" si="38"/>
        <v>71600</v>
      </c>
    </row>
    <row r="237" spans="1:9" ht="27" customHeight="1" x14ac:dyDescent="0.3">
      <c r="A237" s="45" t="s">
        <v>104</v>
      </c>
      <c r="B237" s="11" t="s">
        <v>60</v>
      </c>
      <c r="C237" s="23">
        <f>8+10</f>
        <v>18</v>
      </c>
      <c r="D237" s="9"/>
      <c r="E237" s="23"/>
      <c r="F237" s="16">
        <v>2</v>
      </c>
      <c r="G237" s="1"/>
      <c r="H237" s="9"/>
      <c r="I237" s="22">
        <f t="shared" si="38"/>
        <v>97400</v>
      </c>
    </row>
    <row r="238" spans="1:9" ht="27" customHeight="1" x14ac:dyDescent="0.3">
      <c r="A238" s="45" t="s">
        <v>105</v>
      </c>
      <c r="B238" s="11" t="s">
        <v>61</v>
      </c>
      <c r="C238" s="23">
        <v>21</v>
      </c>
      <c r="D238" s="9"/>
      <c r="E238" s="23"/>
      <c r="F238" s="16">
        <v>2</v>
      </c>
      <c r="G238" s="1"/>
      <c r="H238" s="9">
        <v>2</v>
      </c>
      <c r="I238" s="22">
        <f t="shared" si="38"/>
        <v>140300</v>
      </c>
    </row>
    <row r="239" spans="1:9" ht="27" customHeight="1" x14ac:dyDescent="0.3">
      <c r="A239" s="45" t="s">
        <v>108</v>
      </c>
      <c r="B239" s="11" t="s">
        <v>62</v>
      </c>
      <c r="C239" s="23">
        <f>12+5</f>
        <v>17</v>
      </c>
      <c r="D239" s="9"/>
      <c r="E239" s="23"/>
      <c r="F239" s="16">
        <v>2</v>
      </c>
      <c r="G239" s="1"/>
      <c r="H239" s="9"/>
      <c r="I239" s="22">
        <f t="shared" si="38"/>
        <v>93100</v>
      </c>
    </row>
    <row r="240" spans="1:9" ht="27" customHeight="1" x14ac:dyDescent="0.3">
      <c r="A240" s="45" t="s">
        <v>107</v>
      </c>
      <c r="B240" s="11" t="s">
        <v>63</v>
      </c>
      <c r="C240" s="23">
        <f>4+4+4+4</f>
        <v>16</v>
      </c>
      <c r="D240" s="9"/>
      <c r="E240" s="23"/>
      <c r="F240" s="16">
        <v>2</v>
      </c>
      <c r="G240" s="1"/>
      <c r="H240" s="9"/>
      <c r="I240" s="22">
        <f t="shared" si="38"/>
        <v>88800</v>
      </c>
    </row>
    <row r="241" spans="1:9" ht="27" customHeight="1" x14ac:dyDescent="0.3">
      <c r="A241" s="45" t="s">
        <v>109</v>
      </c>
      <c r="B241" s="11" t="s">
        <v>64</v>
      </c>
      <c r="C241" s="23">
        <v>30</v>
      </c>
      <c r="D241" s="9"/>
      <c r="E241" s="23"/>
      <c r="F241" s="16">
        <v>2</v>
      </c>
      <c r="G241" s="1"/>
      <c r="H241" s="9"/>
      <c r="I241" s="22">
        <f>C241*4300+D241*6000+E241*13000+F241*10000+G241*18000+H241*15000</f>
        <v>149000</v>
      </c>
    </row>
    <row r="242" spans="1:9" ht="27" customHeight="1" x14ac:dyDescent="0.3">
      <c r="A242" s="45" t="s">
        <v>106</v>
      </c>
      <c r="B242" s="11" t="s">
        <v>110</v>
      </c>
      <c r="C242" s="23">
        <v>20</v>
      </c>
      <c r="D242" s="9"/>
      <c r="E242" s="23"/>
      <c r="F242" s="16">
        <v>2</v>
      </c>
      <c r="G242" s="1"/>
      <c r="H242" s="9"/>
      <c r="I242" s="22">
        <f t="shared" ref="I242:I254" si="39">C242*4300+D242*6000+E242*13000+F242*10000+G242*18000+H242*15000</f>
        <v>106000</v>
      </c>
    </row>
    <row r="243" spans="1:9" ht="27" customHeight="1" x14ac:dyDescent="0.3">
      <c r="A243" s="45" t="s">
        <v>122</v>
      </c>
      <c r="B243" s="11" t="s">
        <v>110</v>
      </c>
      <c r="C243" s="23">
        <v>22</v>
      </c>
      <c r="D243" s="9"/>
      <c r="E243" s="23"/>
      <c r="F243" s="16">
        <v>1</v>
      </c>
      <c r="G243" s="1"/>
      <c r="H243" s="9"/>
      <c r="I243" s="22">
        <f t="shared" si="39"/>
        <v>104600</v>
      </c>
    </row>
    <row r="244" spans="1:9" ht="27" customHeight="1" x14ac:dyDescent="0.3">
      <c r="A244" s="45" t="s">
        <v>123</v>
      </c>
      <c r="B244" s="11" t="s">
        <v>124</v>
      </c>
      <c r="C244" s="23">
        <v>32</v>
      </c>
      <c r="D244" s="9"/>
      <c r="E244" s="23"/>
      <c r="F244" s="16">
        <v>1</v>
      </c>
      <c r="G244" s="1"/>
      <c r="H244" s="9"/>
      <c r="I244" s="22">
        <f t="shared" ref="I244:I248" si="40">C244*4300+D244*6000+E244*13000+F244*10000+G244*18000+H244*15000</f>
        <v>147600</v>
      </c>
    </row>
    <row r="245" spans="1:9" ht="27" customHeight="1" x14ac:dyDescent="0.3">
      <c r="A245" s="81" t="s">
        <v>158</v>
      </c>
      <c r="B245" s="72" t="s">
        <v>159</v>
      </c>
      <c r="C245" s="73">
        <v>45</v>
      </c>
      <c r="D245" s="74"/>
      <c r="E245" s="73"/>
      <c r="F245" s="75"/>
      <c r="G245" s="76"/>
      <c r="H245" s="74"/>
      <c r="I245" s="22">
        <f t="shared" si="40"/>
        <v>193500</v>
      </c>
    </row>
    <row r="246" spans="1:9" ht="27" customHeight="1" x14ac:dyDescent="0.3">
      <c r="A246" s="81">
        <v>45889</v>
      </c>
      <c r="B246" s="72" t="s">
        <v>163</v>
      </c>
      <c r="C246" s="73">
        <v>16</v>
      </c>
      <c r="D246" s="74"/>
      <c r="E246" s="73"/>
      <c r="F246" s="75"/>
      <c r="G246" s="76"/>
      <c r="H246" s="74"/>
      <c r="I246" s="22">
        <f t="shared" si="40"/>
        <v>68800</v>
      </c>
    </row>
    <row r="247" spans="1:9" ht="27" customHeight="1" x14ac:dyDescent="0.3">
      <c r="A247" s="81" t="s">
        <v>160</v>
      </c>
      <c r="B247" s="72" t="s">
        <v>161</v>
      </c>
      <c r="C247" s="73">
        <v>6</v>
      </c>
      <c r="D247" s="74"/>
      <c r="E247" s="73"/>
      <c r="F247" s="75"/>
      <c r="G247" s="76"/>
      <c r="H247" s="74"/>
      <c r="I247" s="22">
        <f t="shared" si="40"/>
        <v>25800</v>
      </c>
    </row>
    <row r="248" spans="1:9" ht="27" customHeight="1" x14ac:dyDescent="0.3">
      <c r="A248" s="81">
        <v>45899</v>
      </c>
      <c r="B248" s="72" t="s">
        <v>110</v>
      </c>
      <c r="C248" s="73">
        <v>31</v>
      </c>
      <c r="D248" s="74"/>
      <c r="E248" s="73"/>
      <c r="F248" s="75"/>
      <c r="G248" s="76"/>
      <c r="H248" s="74"/>
      <c r="I248" s="22">
        <f t="shared" si="40"/>
        <v>133300</v>
      </c>
    </row>
    <row r="249" spans="1:9" ht="27" customHeight="1" x14ac:dyDescent="0.3">
      <c r="A249" s="81">
        <v>45907</v>
      </c>
      <c r="B249" s="72" t="s">
        <v>162</v>
      </c>
      <c r="C249" s="73">
        <v>12</v>
      </c>
      <c r="D249" s="74"/>
      <c r="E249" s="73"/>
      <c r="F249" s="75"/>
      <c r="G249" s="76"/>
      <c r="H249" s="74"/>
      <c r="I249" s="22">
        <f t="shared" si="39"/>
        <v>51600</v>
      </c>
    </row>
    <row r="250" spans="1:9" ht="27" customHeight="1" x14ac:dyDescent="0.3">
      <c r="A250" s="81" t="s">
        <v>165</v>
      </c>
      <c r="B250" s="72" t="s">
        <v>164</v>
      </c>
      <c r="C250" s="73">
        <v>11</v>
      </c>
      <c r="D250" s="74"/>
      <c r="E250" s="73"/>
      <c r="F250" s="75"/>
      <c r="G250" s="76"/>
      <c r="H250" s="74"/>
      <c r="I250" s="22">
        <f t="shared" si="39"/>
        <v>47300</v>
      </c>
    </row>
    <row r="251" spans="1:9" ht="27" customHeight="1" x14ac:dyDescent="0.3">
      <c r="A251" s="81">
        <v>45920</v>
      </c>
      <c r="B251" s="72" t="s">
        <v>187</v>
      </c>
      <c r="C251" s="73">
        <v>17</v>
      </c>
      <c r="D251" s="74"/>
      <c r="E251" s="73"/>
      <c r="F251" s="75"/>
      <c r="G251" s="76"/>
      <c r="H251" s="74"/>
      <c r="I251" s="22">
        <f t="shared" si="39"/>
        <v>73100</v>
      </c>
    </row>
    <row r="252" spans="1:9" ht="27" customHeight="1" x14ac:dyDescent="0.3">
      <c r="A252" s="81">
        <v>45955</v>
      </c>
      <c r="B252" s="72" t="s">
        <v>186</v>
      </c>
      <c r="C252" s="73">
        <v>12</v>
      </c>
      <c r="D252" s="74"/>
      <c r="E252" s="73"/>
      <c r="F252" s="75"/>
      <c r="G252" s="76"/>
      <c r="H252" s="74">
        <v>1</v>
      </c>
      <c r="I252" s="22">
        <f t="shared" ref="I252:I253" si="41">C252*4300+D252*6000+E252*13000+F252*10000+G252*18000+H252*15000</f>
        <v>66600</v>
      </c>
    </row>
    <row r="253" spans="1:9" ht="27" customHeight="1" x14ac:dyDescent="0.3">
      <c r="A253" s="81">
        <v>45991</v>
      </c>
      <c r="B253" s="72" t="s">
        <v>213</v>
      </c>
      <c r="C253" s="73">
        <v>6</v>
      </c>
      <c r="D253" s="74"/>
      <c r="E253" s="73"/>
      <c r="F253" s="75">
        <v>1</v>
      </c>
      <c r="G253" s="76"/>
      <c r="H253" s="74"/>
      <c r="I253" s="22">
        <f t="shared" si="41"/>
        <v>35800</v>
      </c>
    </row>
    <row r="254" spans="1:9" ht="27" customHeight="1" x14ac:dyDescent="0.3">
      <c r="A254" s="81"/>
      <c r="B254" s="72"/>
      <c r="C254" s="73"/>
      <c r="D254" s="74"/>
      <c r="E254" s="73"/>
      <c r="F254" s="75"/>
      <c r="G254" s="76"/>
      <c r="H254" s="74"/>
      <c r="I254" s="22">
        <f t="shared" si="39"/>
        <v>0</v>
      </c>
    </row>
    <row r="255" spans="1:9" ht="27" customHeight="1" thickBot="1" x14ac:dyDescent="0.35">
      <c r="A255" s="81"/>
      <c r="B255" s="72"/>
      <c r="C255" s="73"/>
      <c r="D255" s="74"/>
      <c r="E255" s="73"/>
      <c r="F255" s="75"/>
      <c r="G255" s="76"/>
      <c r="H255" s="74"/>
      <c r="I255" s="22">
        <f t="shared" si="38"/>
        <v>0</v>
      </c>
    </row>
    <row r="256" spans="1:9" ht="27" customHeight="1" thickBot="1" x14ac:dyDescent="0.35">
      <c r="A256" s="28" t="s">
        <v>11</v>
      </c>
      <c r="B256" s="13"/>
      <c r="C256" s="29">
        <f>SUM(C233:C255)</f>
        <v>410</v>
      </c>
      <c r="D256" s="30">
        <f t="shared" ref="D256:I256" si="42">SUM(D233:D255)</f>
        <v>0</v>
      </c>
      <c r="E256" s="29">
        <f t="shared" si="42"/>
        <v>0</v>
      </c>
      <c r="F256" s="32">
        <f>SUM(F233:F255)</f>
        <v>23</v>
      </c>
      <c r="G256" s="32">
        <f t="shared" si="42"/>
        <v>0</v>
      </c>
      <c r="H256" s="30">
        <f t="shared" si="42"/>
        <v>7</v>
      </c>
      <c r="I256" s="33">
        <f t="shared" si="42"/>
        <v>2098000</v>
      </c>
    </row>
    <row r="257" spans="1:9" ht="27" customHeight="1" thickBot="1" x14ac:dyDescent="0.35">
      <c r="A257" s="83" t="s">
        <v>190</v>
      </c>
      <c r="B257" s="84"/>
      <c r="C257" s="85">
        <f>C256+C229</f>
        <v>1085.5</v>
      </c>
      <c r="D257" s="86">
        <f t="shared" ref="D257:I257" si="43">D256+D229</f>
        <v>4</v>
      </c>
      <c r="E257" s="85">
        <f t="shared" si="43"/>
        <v>30.5</v>
      </c>
      <c r="F257" s="87">
        <f t="shared" si="43"/>
        <v>81.5</v>
      </c>
      <c r="G257" s="87">
        <f t="shared" si="43"/>
        <v>35</v>
      </c>
      <c r="H257" s="86">
        <f t="shared" si="43"/>
        <v>32</v>
      </c>
      <c r="I257" s="82">
        <f t="shared" si="43"/>
        <v>6685500</v>
      </c>
    </row>
    <row r="258" spans="1:9" ht="27" customHeight="1" thickBot="1" x14ac:dyDescent="0.35">
      <c r="A258" s="42"/>
      <c r="B258" s="43"/>
      <c r="C258" s="7"/>
      <c r="D258" s="7"/>
      <c r="E258" s="7"/>
      <c r="F258" s="7"/>
      <c r="G258" s="7"/>
      <c r="H258" s="7"/>
      <c r="I258" s="7"/>
    </row>
    <row r="259" spans="1:9" ht="27" customHeight="1" thickBot="1" x14ac:dyDescent="0.35">
      <c r="A259" s="115" t="s">
        <v>20</v>
      </c>
      <c r="B259" s="116"/>
      <c r="C259" s="116"/>
      <c r="D259" s="116"/>
      <c r="E259" s="116"/>
      <c r="F259" s="116"/>
      <c r="G259" s="116"/>
      <c r="H259" s="116"/>
      <c r="I259" s="117"/>
    </row>
    <row r="260" spans="1:9" ht="27" customHeight="1" x14ac:dyDescent="0.3">
      <c r="A260" s="142" t="s">
        <v>0</v>
      </c>
      <c r="B260" s="144" t="s">
        <v>1</v>
      </c>
      <c r="C260" s="146" t="s">
        <v>7</v>
      </c>
      <c r="D260" s="147"/>
      <c r="E260" s="146" t="s">
        <v>8</v>
      </c>
      <c r="F260" s="148"/>
      <c r="G260" s="149"/>
      <c r="H260" s="147"/>
      <c r="I260" s="150" t="s">
        <v>9</v>
      </c>
    </row>
    <row r="261" spans="1:9" ht="27" customHeight="1" thickBot="1" x14ac:dyDescent="0.35">
      <c r="A261" s="143"/>
      <c r="B261" s="145"/>
      <c r="C261" s="18" t="s">
        <v>4</v>
      </c>
      <c r="D261" s="2" t="s">
        <v>5</v>
      </c>
      <c r="E261" s="18" t="s">
        <v>2</v>
      </c>
      <c r="F261" s="19" t="s">
        <v>19</v>
      </c>
      <c r="G261" s="5" t="s">
        <v>10</v>
      </c>
      <c r="H261" s="2" t="s">
        <v>3</v>
      </c>
      <c r="I261" s="151"/>
    </row>
    <row r="262" spans="1:9" ht="27" customHeight="1" x14ac:dyDescent="0.3">
      <c r="A262" s="61">
        <v>45684</v>
      </c>
      <c r="B262" s="62" t="s">
        <v>23</v>
      </c>
      <c r="C262" s="38"/>
      <c r="D262" s="8"/>
      <c r="E262" s="38"/>
      <c r="F262" s="39"/>
      <c r="G262" s="4">
        <v>2</v>
      </c>
      <c r="H262" s="8"/>
      <c r="I262" s="63">
        <f>C262*4000+D262*6000+E262*13000+F262*10000+G262*18000+H262*10000</f>
        <v>36000</v>
      </c>
    </row>
    <row r="263" spans="1:9" ht="27" customHeight="1" x14ac:dyDescent="0.3">
      <c r="A263" s="44">
        <v>45726</v>
      </c>
      <c r="B263" s="17" t="s">
        <v>21</v>
      </c>
      <c r="C263" s="20"/>
      <c r="D263" s="6"/>
      <c r="E263" s="20"/>
      <c r="F263" s="21"/>
      <c r="G263" s="3">
        <v>4</v>
      </c>
      <c r="H263" s="6"/>
      <c r="I263" s="22">
        <f>C263*4000+D263*6000+E263*13000+F263*10000+G263*18000+H263*10000</f>
        <v>72000</v>
      </c>
    </row>
    <row r="264" spans="1:9" ht="27" customHeight="1" x14ac:dyDescent="0.3">
      <c r="A264" s="44">
        <v>45714</v>
      </c>
      <c r="B264" s="11" t="s">
        <v>23</v>
      </c>
      <c r="C264" s="20"/>
      <c r="D264" s="6"/>
      <c r="E264" s="20"/>
      <c r="F264" s="21"/>
      <c r="G264" s="3">
        <v>2</v>
      </c>
      <c r="H264" s="6"/>
      <c r="I264" s="22">
        <f t="shared" ref="I264:I268" si="44">C264*4000+D264*6000+E264*13000+F264*10000+G264*18000+H264*10000</f>
        <v>36000</v>
      </c>
    </row>
    <row r="265" spans="1:9" ht="27" customHeight="1" x14ac:dyDescent="0.3">
      <c r="A265" s="44">
        <v>45716</v>
      </c>
      <c r="B265" s="11" t="s">
        <v>23</v>
      </c>
      <c r="C265" s="20"/>
      <c r="D265" s="6"/>
      <c r="E265" s="20"/>
      <c r="F265" s="21"/>
      <c r="G265" s="3">
        <v>2</v>
      </c>
      <c r="H265" s="6"/>
      <c r="I265" s="22">
        <f t="shared" si="44"/>
        <v>36000</v>
      </c>
    </row>
    <row r="266" spans="1:9" ht="27" customHeight="1" x14ac:dyDescent="0.3">
      <c r="A266" s="44">
        <v>45726</v>
      </c>
      <c r="B266" s="17" t="s">
        <v>21</v>
      </c>
      <c r="C266" s="20"/>
      <c r="D266" s="6"/>
      <c r="E266" s="20"/>
      <c r="F266" s="21"/>
      <c r="G266" s="3">
        <v>4</v>
      </c>
      <c r="H266" s="6"/>
      <c r="I266" s="22">
        <f t="shared" si="44"/>
        <v>72000</v>
      </c>
    </row>
    <row r="267" spans="1:9" ht="27" customHeight="1" x14ac:dyDescent="0.3">
      <c r="A267" s="44">
        <v>45727</v>
      </c>
      <c r="B267" s="11" t="s">
        <v>23</v>
      </c>
      <c r="C267" s="20"/>
      <c r="D267" s="6"/>
      <c r="E267" s="20"/>
      <c r="F267" s="21"/>
      <c r="G267" s="3">
        <v>4</v>
      </c>
      <c r="H267" s="6"/>
      <c r="I267" s="22">
        <f t="shared" si="44"/>
        <v>72000</v>
      </c>
    </row>
    <row r="268" spans="1:9" ht="27" customHeight="1" x14ac:dyDescent="0.3">
      <c r="A268" s="44">
        <v>45740</v>
      </c>
      <c r="B268" s="11" t="s">
        <v>23</v>
      </c>
      <c r="C268" s="20"/>
      <c r="D268" s="6"/>
      <c r="E268" s="20"/>
      <c r="F268" s="21"/>
      <c r="G268" s="3">
        <v>6</v>
      </c>
      <c r="H268" s="6"/>
      <c r="I268" s="22">
        <f t="shared" si="44"/>
        <v>108000</v>
      </c>
    </row>
    <row r="269" spans="1:9" ht="27" customHeight="1" x14ac:dyDescent="0.3">
      <c r="A269" s="45">
        <v>45750</v>
      </c>
      <c r="B269" s="11" t="s">
        <v>23</v>
      </c>
      <c r="C269" s="23"/>
      <c r="D269" s="9"/>
      <c r="E269" s="23"/>
      <c r="F269" s="16"/>
      <c r="G269" s="1">
        <v>4</v>
      </c>
      <c r="H269" s="9"/>
      <c r="I269" s="22">
        <f t="shared" ref="I269:I272" si="45">C269*4000+D269*6000+E269*13000+F269*10000+G269*18000+H269*10000</f>
        <v>72000</v>
      </c>
    </row>
    <row r="270" spans="1:9" ht="27" customHeight="1" x14ac:dyDescent="0.3">
      <c r="A270" s="45">
        <v>45761</v>
      </c>
      <c r="B270" s="11" t="s">
        <v>23</v>
      </c>
      <c r="C270" s="23"/>
      <c r="D270" s="9"/>
      <c r="E270" s="23"/>
      <c r="F270" s="16"/>
      <c r="G270" s="1">
        <v>6</v>
      </c>
      <c r="H270" s="9"/>
      <c r="I270" s="22">
        <f t="shared" si="45"/>
        <v>108000</v>
      </c>
    </row>
    <row r="271" spans="1:9" ht="27" customHeight="1" x14ac:dyDescent="0.3">
      <c r="A271" s="45">
        <v>45793</v>
      </c>
      <c r="B271" s="11" t="s">
        <v>23</v>
      </c>
      <c r="C271" s="23"/>
      <c r="D271" s="9"/>
      <c r="E271" s="23"/>
      <c r="F271" s="16"/>
      <c r="G271" s="1">
        <v>4</v>
      </c>
      <c r="H271" s="9"/>
      <c r="I271" s="22">
        <f t="shared" si="45"/>
        <v>72000</v>
      </c>
    </row>
    <row r="272" spans="1:9" ht="27" customHeight="1" x14ac:dyDescent="0.3">
      <c r="A272" s="45">
        <v>45800</v>
      </c>
      <c r="B272" s="11" t="s">
        <v>23</v>
      </c>
      <c r="C272" s="23"/>
      <c r="D272" s="9"/>
      <c r="E272" s="23"/>
      <c r="F272" s="16"/>
      <c r="G272" s="1">
        <v>2</v>
      </c>
      <c r="H272" s="9"/>
      <c r="I272" s="22">
        <f t="shared" si="45"/>
        <v>36000</v>
      </c>
    </row>
    <row r="273" spans="1:9" ht="27" customHeight="1" x14ac:dyDescent="0.3">
      <c r="A273" s="45">
        <v>45814</v>
      </c>
      <c r="B273" s="11" t="s">
        <v>23</v>
      </c>
      <c r="C273" s="23"/>
      <c r="D273" s="9"/>
      <c r="E273" s="23"/>
      <c r="F273" s="16"/>
      <c r="G273" s="1">
        <v>4</v>
      </c>
      <c r="H273" s="9"/>
      <c r="I273" s="22">
        <f t="shared" ref="I273:I282" si="46">C273*4000+D273*6000+E273*13000+F273*10000+G273*18000+H273*10000</f>
        <v>72000</v>
      </c>
    </row>
    <row r="274" spans="1:9" ht="27" customHeight="1" x14ac:dyDescent="0.3">
      <c r="A274" s="45">
        <v>45819</v>
      </c>
      <c r="B274" s="11" t="s">
        <v>23</v>
      </c>
      <c r="C274" s="23"/>
      <c r="D274" s="9"/>
      <c r="E274" s="23"/>
      <c r="F274" s="16"/>
      <c r="G274" s="1">
        <v>4</v>
      </c>
      <c r="H274" s="9"/>
      <c r="I274" s="59">
        <f t="shared" si="46"/>
        <v>72000</v>
      </c>
    </row>
    <row r="275" spans="1:9" ht="27" customHeight="1" x14ac:dyDescent="0.3">
      <c r="A275" s="45">
        <v>45908</v>
      </c>
      <c r="B275" s="11" t="s">
        <v>145</v>
      </c>
      <c r="C275" s="23"/>
      <c r="D275" s="9"/>
      <c r="E275" s="16"/>
      <c r="F275" s="1"/>
      <c r="G275" s="1">
        <v>2</v>
      </c>
      <c r="H275" s="11"/>
      <c r="I275" s="59">
        <f t="shared" ref="I275:I278" si="47">C275*4000+D275*6000+E275*13000+F275*10000+G275*18000+H275*10000</f>
        <v>36000</v>
      </c>
    </row>
    <row r="276" spans="1:9" ht="27" customHeight="1" x14ac:dyDescent="0.3">
      <c r="A276" s="45">
        <v>45909</v>
      </c>
      <c r="B276" s="11" t="s">
        <v>147</v>
      </c>
      <c r="C276" s="23"/>
      <c r="D276" s="9"/>
      <c r="E276" s="16"/>
      <c r="F276" s="1"/>
      <c r="G276" s="1">
        <v>6</v>
      </c>
      <c r="H276" s="11"/>
      <c r="I276" s="59">
        <f t="shared" si="47"/>
        <v>108000</v>
      </c>
    </row>
    <row r="277" spans="1:9" ht="27" customHeight="1" x14ac:dyDescent="0.3">
      <c r="A277" s="45">
        <v>45922</v>
      </c>
      <c r="B277" s="11" t="s">
        <v>155</v>
      </c>
      <c r="C277" s="23"/>
      <c r="D277" s="9"/>
      <c r="E277" s="16"/>
      <c r="F277" s="1"/>
      <c r="G277" s="1">
        <v>2</v>
      </c>
      <c r="H277" s="11"/>
      <c r="I277" s="59">
        <f t="shared" si="47"/>
        <v>36000</v>
      </c>
    </row>
    <row r="278" spans="1:9" ht="27" customHeight="1" x14ac:dyDescent="0.3">
      <c r="A278" s="45">
        <v>45957</v>
      </c>
      <c r="B278" s="11" t="s">
        <v>155</v>
      </c>
      <c r="C278" s="23"/>
      <c r="D278" s="9"/>
      <c r="E278" s="23"/>
      <c r="F278" s="16"/>
      <c r="G278" s="1">
        <v>7</v>
      </c>
      <c r="H278" s="9"/>
      <c r="I278" s="59">
        <f t="shared" si="47"/>
        <v>126000</v>
      </c>
    </row>
    <row r="279" spans="1:9" ht="27" customHeight="1" x14ac:dyDescent="0.3">
      <c r="A279" s="45">
        <v>45968</v>
      </c>
      <c r="B279" s="11" t="s">
        <v>155</v>
      </c>
      <c r="C279" s="23"/>
      <c r="D279" s="9"/>
      <c r="E279" s="23"/>
      <c r="F279" s="16"/>
      <c r="G279" s="1">
        <v>4</v>
      </c>
      <c r="H279" s="9"/>
      <c r="I279" s="59">
        <f t="shared" si="46"/>
        <v>72000</v>
      </c>
    </row>
    <row r="280" spans="1:9" ht="27" customHeight="1" x14ac:dyDescent="0.3">
      <c r="A280" s="45">
        <v>45975</v>
      </c>
      <c r="B280" s="11" t="s">
        <v>155</v>
      </c>
      <c r="C280" s="23"/>
      <c r="D280" s="9"/>
      <c r="E280" s="23"/>
      <c r="F280" s="16"/>
      <c r="G280" s="1">
        <v>1</v>
      </c>
      <c r="H280" s="9"/>
      <c r="I280" s="59">
        <f t="shared" ref="I280" si="48">C280*4000+D280*6000+E280*13000+F280*10000+G280*18000+H280*10000</f>
        <v>18000</v>
      </c>
    </row>
    <row r="281" spans="1:9" ht="27" customHeight="1" x14ac:dyDescent="0.3">
      <c r="A281" s="45">
        <v>45980</v>
      </c>
      <c r="B281" s="11" t="s">
        <v>155</v>
      </c>
      <c r="C281" s="23"/>
      <c r="D281" s="9"/>
      <c r="E281" s="23"/>
      <c r="F281" s="16"/>
      <c r="G281" s="1">
        <v>1</v>
      </c>
      <c r="H281" s="9"/>
      <c r="I281" s="59">
        <f t="shared" ref="I281" si="49">C281*4000+D281*6000+E281*13000+F281*10000+G281*18000+H281*10000</f>
        <v>18000</v>
      </c>
    </row>
    <row r="282" spans="1:9" ht="27" customHeight="1" x14ac:dyDescent="0.3">
      <c r="A282" s="45"/>
      <c r="B282" s="11"/>
      <c r="C282" s="23"/>
      <c r="D282" s="9"/>
      <c r="E282" s="23"/>
      <c r="F282" s="16"/>
      <c r="G282" s="1"/>
      <c r="H282" s="9"/>
      <c r="I282" s="59">
        <f t="shared" si="46"/>
        <v>0</v>
      </c>
    </row>
    <row r="283" spans="1:9" ht="27" customHeight="1" thickBot="1" x14ac:dyDescent="0.35">
      <c r="A283" s="44"/>
      <c r="B283" s="17"/>
      <c r="C283" s="68"/>
      <c r="D283" s="69"/>
      <c r="E283" s="68"/>
      <c r="F283" s="65"/>
      <c r="G283" s="66"/>
      <c r="H283" s="69"/>
      <c r="I283" s="22">
        <f t="shared" ref="I283" si="50">C283*4000+D283*6000+E283*13000+F283*10000+G283*18000+H283*10000</f>
        <v>0</v>
      </c>
    </row>
    <row r="284" spans="1:9" ht="27" customHeight="1" thickBot="1" x14ac:dyDescent="0.35">
      <c r="A284" s="28" t="s">
        <v>11</v>
      </c>
      <c r="B284" s="13"/>
      <c r="C284" s="29">
        <f>SUM(C262:C283)</f>
        <v>0</v>
      </c>
      <c r="D284" s="30">
        <f t="shared" ref="D284:F284" si="51">SUM(D262:D283)</f>
        <v>0</v>
      </c>
      <c r="E284" s="29">
        <f t="shared" si="51"/>
        <v>0</v>
      </c>
      <c r="F284" s="32">
        <f t="shared" si="51"/>
        <v>0</v>
      </c>
      <c r="G284" s="32">
        <f>SUM(G262:G283)</f>
        <v>71</v>
      </c>
      <c r="H284" s="30">
        <f t="shared" ref="H284:I284" si="52">SUM(H262:H283)</f>
        <v>0</v>
      </c>
      <c r="I284" s="33">
        <f t="shared" si="52"/>
        <v>1278000</v>
      </c>
    </row>
    <row r="285" spans="1:9" ht="27" customHeight="1" thickBot="1" x14ac:dyDescent="0.35"/>
    <row r="286" spans="1:9" ht="27" customHeight="1" thickBot="1" x14ac:dyDescent="0.35">
      <c r="A286" s="115" t="s">
        <v>37</v>
      </c>
      <c r="B286" s="116"/>
      <c r="C286" s="116"/>
      <c r="D286" s="116"/>
      <c r="E286" s="116"/>
      <c r="F286" s="116"/>
      <c r="G286" s="116"/>
      <c r="H286" s="116"/>
      <c r="I286" s="117"/>
    </row>
    <row r="287" spans="1:9" ht="27" customHeight="1" x14ac:dyDescent="0.3">
      <c r="A287" s="142" t="s">
        <v>0</v>
      </c>
      <c r="B287" s="144" t="s">
        <v>1</v>
      </c>
      <c r="C287" s="146" t="s">
        <v>7</v>
      </c>
      <c r="D287" s="147"/>
      <c r="E287" s="146" t="s">
        <v>8</v>
      </c>
      <c r="F287" s="148"/>
      <c r="G287" s="149"/>
      <c r="H287" s="147"/>
      <c r="I287" s="150" t="s">
        <v>9</v>
      </c>
    </row>
    <row r="288" spans="1:9" ht="27" customHeight="1" thickBot="1" x14ac:dyDescent="0.35">
      <c r="A288" s="143"/>
      <c r="B288" s="145"/>
      <c r="C288" s="18" t="s">
        <v>4</v>
      </c>
      <c r="D288" s="2" t="s">
        <v>5</v>
      </c>
      <c r="E288" s="18" t="s">
        <v>2</v>
      </c>
      <c r="F288" s="19" t="s">
        <v>19</v>
      </c>
      <c r="G288" s="5" t="s">
        <v>10</v>
      </c>
      <c r="H288" s="2" t="s">
        <v>3</v>
      </c>
      <c r="I288" s="151"/>
    </row>
    <row r="289" spans="1:9" ht="27" customHeight="1" x14ac:dyDescent="0.3">
      <c r="A289" s="44">
        <v>45821</v>
      </c>
      <c r="B289" s="17" t="s">
        <v>38</v>
      </c>
      <c r="C289" s="20">
        <v>64</v>
      </c>
      <c r="D289" s="6"/>
      <c r="E289" s="20"/>
      <c r="F289" s="21"/>
      <c r="G289" s="3"/>
      <c r="H289" s="6">
        <v>2</v>
      </c>
      <c r="I289" s="22">
        <f>C289*4000+D289*6000+E289*13000+F289*10000+G289*18000+H289*10000</f>
        <v>276000</v>
      </c>
    </row>
    <row r="290" spans="1:9" ht="27" customHeight="1" x14ac:dyDescent="0.3">
      <c r="A290" s="45">
        <v>45824</v>
      </c>
      <c r="B290" s="11" t="s">
        <v>38</v>
      </c>
      <c r="C290" s="23">
        <v>48</v>
      </c>
      <c r="D290" s="9"/>
      <c r="E290" s="23"/>
      <c r="F290" s="16"/>
      <c r="G290" s="1"/>
      <c r="H290" s="9">
        <v>2</v>
      </c>
      <c r="I290" s="22">
        <f>C290*4000+D290*6000+E290*13000+F290*10000+G290*18000+H290*10000</f>
        <v>212000</v>
      </c>
    </row>
    <row r="291" spans="1:9" ht="27" customHeight="1" x14ac:dyDescent="0.3">
      <c r="A291" s="45">
        <v>45825</v>
      </c>
      <c r="B291" s="11" t="s">
        <v>38</v>
      </c>
      <c r="C291" s="23">
        <v>40</v>
      </c>
      <c r="D291" s="9"/>
      <c r="E291" s="23"/>
      <c r="F291" s="16"/>
      <c r="G291" s="1"/>
      <c r="H291" s="9">
        <v>2</v>
      </c>
      <c r="I291" s="22">
        <f t="shared" ref="I291:I318" si="53">C291*4000+D291*6000+E291*13000+F291*10000+G291*18000+H291*10000</f>
        <v>180000</v>
      </c>
    </row>
    <row r="292" spans="1:9" ht="27" customHeight="1" x14ac:dyDescent="0.3">
      <c r="A292" s="45">
        <v>45881</v>
      </c>
      <c r="B292" s="11" t="s">
        <v>38</v>
      </c>
      <c r="C292" s="23">
        <v>49</v>
      </c>
      <c r="D292" s="9"/>
      <c r="E292" s="23"/>
      <c r="F292" s="16"/>
      <c r="G292" s="1"/>
      <c r="H292" s="9">
        <v>7</v>
      </c>
      <c r="I292" s="22">
        <f t="shared" ref="I292:I294" si="54">C292*4000+D292*6000+E292*13000+F292*10000+G292*18000+H292*10000</f>
        <v>266000</v>
      </c>
    </row>
    <row r="293" spans="1:9" ht="27" customHeight="1" x14ac:dyDescent="0.3">
      <c r="A293" s="45">
        <v>45882</v>
      </c>
      <c r="B293" s="11" t="s">
        <v>38</v>
      </c>
      <c r="C293" s="23">
        <v>49</v>
      </c>
      <c r="D293" s="9"/>
      <c r="E293" s="23"/>
      <c r="F293" s="16"/>
      <c r="G293" s="1"/>
      <c r="H293" s="9">
        <v>7</v>
      </c>
      <c r="I293" s="22">
        <f t="shared" si="54"/>
        <v>266000</v>
      </c>
    </row>
    <row r="294" spans="1:9" ht="27" customHeight="1" x14ac:dyDescent="0.3">
      <c r="A294" s="45">
        <v>45883</v>
      </c>
      <c r="B294" s="11" t="s">
        <v>38</v>
      </c>
      <c r="C294" s="23">
        <v>42</v>
      </c>
      <c r="D294" s="9"/>
      <c r="E294" s="23"/>
      <c r="F294" s="16"/>
      <c r="G294" s="1"/>
      <c r="H294" s="9">
        <v>7</v>
      </c>
      <c r="I294" s="22">
        <f t="shared" si="54"/>
        <v>238000</v>
      </c>
    </row>
    <row r="295" spans="1:9" ht="27" customHeight="1" x14ac:dyDescent="0.3">
      <c r="A295" s="45">
        <v>45884</v>
      </c>
      <c r="B295" s="11" t="s">
        <v>38</v>
      </c>
      <c r="C295" s="23">
        <v>49</v>
      </c>
      <c r="D295" s="9"/>
      <c r="E295" s="23"/>
      <c r="F295" s="16"/>
      <c r="G295" s="1"/>
      <c r="H295" s="9">
        <v>7</v>
      </c>
      <c r="I295" s="22">
        <f t="shared" si="53"/>
        <v>266000</v>
      </c>
    </row>
    <row r="296" spans="1:9" ht="27" customHeight="1" x14ac:dyDescent="0.3">
      <c r="A296" s="45">
        <v>45887</v>
      </c>
      <c r="B296" s="11" t="s">
        <v>38</v>
      </c>
      <c r="C296" s="23">
        <v>49</v>
      </c>
      <c r="D296" s="9"/>
      <c r="E296" s="23"/>
      <c r="F296" s="16"/>
      <c r="G296" s="1"/>
      <c r="H296" s="9">
        <v>7</v>
      </c>
      <c r="I296" s="22">
        <f t="shared" ref="I296" si="55">C296*4000+D296*6000+E296*13000+F296*10000+G296*18000+H296*10000</f>
        <v>266000</v>
      </c>
    </row>
    <row r="297" spans="1:9" ht="27" customHeight="1" x14ac:dyDescent="0.3">
      <c r="A297" s="45">
        <v>45888</v>
      </c>
      <c r="B297" s="11" t="s">
        <v>38</v>
      </c>
      <c r="C297" s="23">
        <v>21</v>
      </c>
      <c r="D297" s="9"/>
      <c r="E297" s="23"/>
      <c r="F297" s="16"/>
      <c r="G297" s="1"/>
      <c r="H297" s="9"/>
      <c r="I297" s="22">
        <f t="shared" ref="I297:I311" si="56">C297*4000+D297*6000+E297*13000+F297*10000+G297*18000+H297*10000</f>
        <v>84000</v>
      </c>
    </row>
    <row r="298" spans="1:9" ht="27" customHeight="1" x14ac:dyDescent="0.3">
      <c r="A298" s="45">
        <v>45917</v>
      </c>
      <c r="B298" s="11" t="s">
        <v>153</v>
      </c>
      <c r="C298" s="23">
        <v>32</v>
      </c>
      <c r="D298" s="9"/>
      <c r="E298" s="23"/>
      <c r="F298" s="16"/>
      <c r="G298" s="1"/>
      <c r="H298" s="9"/>
      <c r="I298" s="22">
        <f t="shared" ref="I298:I301" si="57">C298*4000+D298*6000+E298*13000+F298*10000+G298*18000+H298*10000</f>
        <v>128000</v>
      </c>
    </row>
    <row r="299" spans="1:9" ht="27" customHeight="1" x14ac:dyDescent="0.3">
      <c r="A299" s="45">
        <v>45918</v>
      </c>
      <c r="B299" s="11" t="s">
        <v>153</v>
      </c>
      <c r="C299" s="23">
        <v>40</v>
      </c>
      <c r="D299" s="9"/>
      <c r="E299" s="23"/>
      <c r="F299" s="16"/>
      <c r="G299" s="1"/>
      <c r="H299" s="9"/>
      <c r="I299" s="22">
        <f t="shared" si="57"/>
        <v>160000</v>
      </c>
    </row>
    <row r="300" spans="1:9" ht="27" customHeight="1" x14ac:dyDescent="0.3">
      <c r="A300" s="45">
        <v>45929</v>
      </c>
      <c r="B300" s="11" t="s">
        <v>153</v>
      </c>
      <c r="C300" s="23">
        <v>40</v>
      </c>
      <c r="D300" s="9"/>
      <c r="E300" s="23"/>
      <c r="F300" s="16"/>
      <c r="G300" s="1"/>
      <c r="H300" s="9">
        <v>8</v>
      </c>
      <c r="I300" s="22">
        <f t="shared" si="57"/>
        <v>240000</v>
      </c>
    </row>
    <row r="301" spans="1:9" ht="27" customHeight="1" x14ac:dyDescent="0.3">
      <c r="A301" s="45">
        <v>45930</v>
      </c>
      <c r="B301" s="11" t="s">
        <v>153</v>
      </c>
      <c r="C301" s="23">
        <v>40</v>
      </c>
      <c r="D301" s="9"/>
      <c r="E301" s="23"/>
      <c r="F301" s="16"/>
      <c r="G301" s="1"/>
      <c r="H301" s="9">
        <v>16</v>
      </c>
      <c r="I301" s="22">
        <f t="shared" si="57"/>
        <v>320000</v>
      </c>
    </row>
    <row r="302" spans="1:9" ht="27" customHeight="1" x14ac:dyDescent="0.3">
      <c r="A302" s="45">
        <v>45931</v>
      </c>
      <c r="B302" s="11" t="s">
        <v>153</v>
      </c>
      <c r="C302" s="23">
        <v>40</v>
      </c>
      <c r="D302" s="9"/>
      <c r="E302" s="23"/>
      <c r="F302" s="16"/>
      <c r="G302" s="1"/>
      <c r="H302" s="9">
        <v>16</v>
      </c>
      <c r="I302" s="22">
        <f t="shared" si="56"/>
        <v>320000</v>
      </c>
    </row>
    <row r="303" spans="1:9" ht="27" customHeight="1" x14ac:dyDescent="0.3">
      <c r="A303" s="45">
        <v>45932</v>
      </c>
      <c r="B303" s="11" t="s">
        <v>153</v>
      </c>
      <c r="C303" s="23">
        <v>63</v>
      </c>
      <c r="D303" s="9"/>
      <c r="E303" s="23"/>
      <c r="F303" s="16"/>
      <c r="G303" s="1"/>
      <c r="H303" s="9">
        <v>14</v>
      </c>
      <c r="I303" s="22">
        <f t="shared" ref="I303:I310" si="58">C303*4000+D303*6000+E303*13000+F303*10000+G303*18000+H303*10000</f>
        <v>392000</v>
      </c>
    </row>
    <row r="304" spans="1:9" ht="27" customHeight="1" x14ac:dyDescent="0.3">
      <c r="A304" s="45">
        <v>45933</v>
      </c>
      <c r="B304" s="11" t="s">
        <v>153</v>
      </c>
      <c r="C304" s="23">
        <v>56</v>
      </c>
      <c r="D304" s="9"/>
      <c r="E304" s="23"/>
      <c r="F304" s="16"/>
      <c r="G304" s="1"/>
      <c r="H304" s="9">
        <v>7</v>
      </c>
      <c r="I304" s="22">
        <f t="shared" si="58"/>
        <v>294000</v>
      </c>
    </row>
    <row r="305" spans="1:9" ht="27" customHeight="1" x14ac:dyDescent="0.3">
      <c r="A305" s="45">
        <v>45936</v>
      </c>
      <c r="B305" s="11" t="s">
        <v>153</v>
      </c>
      <c r="C305" s="23">
        <v>49</v>
      </c>
      <c r="D305" s="9"/>
      <c r="E305" s="23"/>
      <c r="F305" s="16"/>
      <c r="G305" s="1"/>
      <c r="H305" s="9">
        <v>7</v>
      </c>
      <c r="I305" s="22">
        <f t="shared" si="58"/>
        <v>266000</v>
      </c>
    </row>
    <row r="306" spans="1:9" ht="27" customHeight="1" x14ac:dyDescent="0.3">
      <c r="A306" s="45">
        <v>45937</v>
      </c>
      <c r="B306" s="11" t="s">
        <v>153</v>
      </c>
      <c r="C306" s="23">
        <v>62</v>
      </c>
      <c r="D306" s="9"/>
      <c r="E306" s="23"/>
      <c r="F306" s="16"/>
      <c r="G306" s="1"/>
      <c r="H306" s="9">
        <v>13</v>
      </c>
      <c r="I306" s="22">
        <f t="shared" si="58"/>
        <v>378000</v>
      </c>
    </row>
    <row r="307" spans="1:9" ht="27" customHeight="1" x14ac:dyDescent="0.3">
      <c r="A307" s="45">
        <v>45938</v>
      </c>
      <c r="B307" s="11" t="s">
        <v>153</v>
      </c>
      <c r="C307" s="23">
        <v>56</v>
      </c>
      <c r="D307" s="9"/>
      <c r="E307" s="23"/>
      <c r="F307" s="16"/>
      <c r="G307" s="1"/>
      <c r="H307" s="9">
        <v>7</v>
      </c>
      <c r="I307" s="22">
        <f t="shared" si="58"/>
        <v>294000</v>
      </c>
    </row>
    <row r="308" spans="1:9" ht="27" customHeight="1" x14ac:dyDescent="0.3">
      <c r="A308" s="45">
        <v>45939</v>
      </c>
      <c r="B308" s="11" t="s">
        <v>153</v>
      </c>
      <c r="C308" s="23">
        <v>42</v>
      </c>
      <c r="D308" s="9"/>
      <c r="E308" s="23"/>
      <c r="F308" s="16"/>
      <c r="G308" s="1"/>
      <c r="H308" s="9">
        <v>14</v>
      </c>
      <c r="I308" s="22">
        <f t="shared" si="58"/>
        <v>308000</v>
      </c>
    </row>
    <row r="309" spans="1:9" ht="27" customHeight="1" x14ac:dyDescent="0.3">
      <c r="A309" s="45">
        <v>45940</v>
      </c>
      <c r="B309" s="11" t="s">
        <v>153</v>
      </c>
      <c r="C309" s="23">
        <v>28</v>
      </c>
      <c r="D309" s="9"/>
      <c r="E309" s="23"/>
      <c r="F309" s="16"/>
      <c r="G309" s="1"/>
      <c r="H309" s="9">
        <v>7</v>
      </c>
      <c r="I309" s="22">
        <f t="shared" si="58"/>
        <v>182000</v>
      </c>
    </row>
    <row r="310" spans="1:9" ht="27" customHeight="1" x14ac:dyDescent="0.3">
      <c r="A310" s="45">
        <v>45943</v>
      </c>
      <c r="B310" s="11" t="s">
        <v>153</v>
      </c>
      <c r="C310" s="23">
        <v>28</v>
      </c>
      <c r="D310" s="9"/>
      <c r="E310" s="23"/>
      <c r="F310" s="16"/>
      <c r="G310" s="1"/>
      <c r="H310" s="9">
        <v>7</v>
      </c>
      <c r="I310" s="22">
        <f t="shared" si="58"/>
        <v>182000</v>
      </c>
    </row>
    <row r="311" spans="1:9" ht="27" customHeight="1" x14ac:dyDescent="0.3">
      <c r="A311" s="45">
        <v>45944</v>
      </c>
      <c r="B311" s="11" t="s">
        <v>153</v>
      </c>
      <c r="C311" s="23">
        <v>34</v>
      </c>
      <c r="D311" s="9"/>
      <c r="E311" s="23"/>
      <c r="F311" s="16"/>
      <c r="G311" s="1"/>
      <c r="H311" s="9">
        <v>7</v>
      </c>
      <c r="I311" s="22">
        <f t="shared" si="56"/>
        <v>206000</v>
      </c>
    </row>
    <row r="312" spans="1:9" ht="27" customHeight="1" x14ac:dyDescent="0.3">
      <c r="A312" s="45">
        <v>45945</v>
      </c>
      <c r="B312" s="11" t="s">
        <v>153</v>
      </c>
      <c r="C312" s="23">
        <v>28</v>
      </c>
      <c r="D312" s="9"/>
      <c r="E312" s="23"/>
      <c r="F312" s="16"/>
      <c r="G312" s="1"/>
      <c r="H312" s="9">
        <v>7</v>
      </c>
      <c r="I312" s="22">
        <f t="shared" si="53"/>
        <v>182000</v>
      </c>
    </row>
    <row r="313" spans="1:9" ht="27" customHeight="1" x14ac:dyDescent="0.3">
      <c r="A313" s="45">
        <v>45946</v>
      </c>
      <c r="B313" s="11" t="s">
        <v>153</v>
      </c>
      <c r="C313" s="23">
        <v>28</v>
      </c>
      <c r="D313" s="9"/>
      <c r="E313" s="23"/>
      <c r="F313" s="16"/>
      <c r="G313" s="1"/>
      <c r="H313" s="9">
        <v>7</v>
      </c>
      <c r="I313" s="22">
        <f t="shared" si="53"/>
        <v>182000</v>
      </c>
    </row>
    <row r="314" spans="1:9" ht="27" customHeight="1" x14ac:dyDescent="0.3">
      <c r="A314" s="45"/>
      <c r="B314" s="11"/>
      <c r="C314" s="23"/>
      <c r="D314" s="9"/>
      <c r="E314" s="23"/>
      <c r="F314" s="16"/>
      <c r="G314" s="1"/>
      <c r="H314" s="9"/>
      <c r="I314" s="22">
        <f t="shared" si="53"/>
        <v>0</v>
      </c>
    </row>
    <row r="315" spans="1:9" ht="27" customHeight="1" x14ac:dyDescent="0.3">
      <c r="A315" s="45"/>
      <c r="B315" s="11"/>
      <c r="C315" s="23"/>
      <c r="D315" s="9"/>
      <c r="E315" s="23"/>
      <c r="F315" s="16"/>
      <c r="G315" s="1"/>
      <c r="H315" s="9"/>
      <c r="I315" s="22">
        <f t="shared" ref="I315" si="59">C315*4000+D315*6000+E315*13000+F315*10000+G315*18000+H315*10000</f>
        <v>0</v>
      </c>
    </row>
    <row r="316" spans="1:9" ht="27" customHeight="1" x14ac:dyDescent="0.3">
      <c r="A316" s="45"/>
      <c r="B316" s="11"/>
      <c r="C316" s="23"/>
      <c r="D316" s="9"/>
      <c r="E316" s="23"/>
      <c r="F316" s="16"/>
      <c r="G316" s="1"/>
      <c r="H316" s="9"/>
      <c r="I316" s="22">
        <f t="shared" ref="I316:I317" si="60">C316*4000+D316*6000+E316*13000+F316*10000+G316*18000+H316*10000</f>
        <v>0</v>
      </c>
    </row>
    <row r="317" spans="1:9" ht="27" customHeight="1" x14ac:dyDescent="0.3">
      <c r="A317" s="45"/>
      <c r="B317" s="11"/>
      <c r="C317" s="23"/>
      <c r="D317" s="9"/>
      <c r="E317" s="23"/>
      <c r="F317" s="16"/>
      <c r="G317" s="1"/>
      <c r="H317" s="9"/>
      <c r="I317" s="22">
        <f t="shared" si="60"/>
        <v>0</v>
      </c>
    </row>
    <row r="318" spans="1:9" ht="27" customHeight="1" x14ac:dyDescent="0.3">
      <c r="A318" s="45"/>
      <c r="B318" s="11"/>
      <c r="C318" s="23"/>
      <c r="D318" s="9"/>
      <c r="E318" s="23"/>
      <c r="F318" s="16"/>
      <c r="G318" s="1"/>
      <c r="H318" s="9"/>
      <c r="I318" s="22">
        <f t="shared" si="53"/>
        <v>0</v>
      </c>
    </row>
    <row r="319" spans="1:9" ht="27" customHeight="1" thickBot="1" x14ac:dyDescent="0.35">
      <c r="A319" s="45"/>
      <c r="B319" s="11"/>
      <c r="C319" s="23"/>
      <c r="D319" s="9"/>
      <c r="E319" s="23"/>
      <c r="F319" s="16"/>
      <c r="G319" s="1"/>
      <c r="H319" s="9"/>
      <c r="I319" s="22">
        <f t="shared" ref="I319" si="61">C319*4000+D319*6000+E319*13000+F319*10000+G319*18000+H319*10000</f>
        <v>0</v>
      </c>
    </row>
    <row r="320" spans="1:9" ht="27" customHeight="1" thickBot="1" x14ac:dyDescent="0.35">
      <c r="A320" s="28" t="s">
        <v>11</v>
      </c>
      <c r="B320" s="13"/>
      <c r="C320" s="29">
        <f>SUM(C289:C319)</f>
        <v>1077</v>
      </c>
      <c r="D320" s="30">
        <f t="shared" ref="D320:I320" si="62">SUM(D289:D319)</f>
        <v>0</v>
      </c>
      <c r="E320" s="29">
        <f t="shared" si="62"/>
        <v>0</v>
      </c>
      <c r="F320" s="32">
        <f t="shared" si="62"/>
        <v>0</v>
      </c>
      <c r="G320" s="32">
        <f t="shared" si="62"/>
        <v>0</v>
      </c>
      <c r="H320" s="30">
        <f t="shared" si="62"/>
        <v>178</v>
      </c>
      <c r="I320" s="33">
        <f t="shared" si="62"/>
        <v>6088000</v>
      </c>
    </row>
    <row r="321" spans="1:9" ht="27" customHeight="1" x14ac:dyDescent="0.3"/>
    <row r="322" spans="1:9" ht="27" customHeight="1" thickBot="1" x14ac:dyDescent="0.35"/>
    <row r="323" spans="1:9" ht="27" customHeight="1" thickBot="1" x14ac:dyDescent="0.35">
      <c r="A323" s="115" t="s">
        <v>114</v>
      </c>
      <c r="B323" s="116"/>
      <c r="C323" s="116"/>
      <c r="D323" s="116"/>
      <c r="E323" s="116"/>
      <c r="F323" s="116"/>
      <c r="G323" s="116"/>
      <c r="H323" s="116"/>
      <c r="I323" s="117"/>
    </row>
    <row r="324" spans="1:9" ht="27" customHeight="1" x14ac:dyDescent="0.3">
      <c r="A324" s="142" t="s">
        <v>0</v>
      </c>
      <c r="B324" s="144" t="s">
        <v>1</v>
      </c>
      <c r="C324" s="146" t="s">
        <v>7</v>
      </c>
      <c r="D324" s="147"/>
      <c r="E324" s="146" t="s">
        <v>8</v>
      </c>
      <c r="F324" s="148"/>
      <c r="G324" s="149"/>
      <c r="H324" s="147"/>
      <c r="I324" s="150" t="s">
        <v>9</v>
      </c>
    </row>
    <row r="325" spans="1:9" ht="27" customHeight="1" thickBot="1" x14ac:dyDescent="0.35">
      <c r="A325" s="143"/>
      <c r="B325" s="145"/>
      <c r="C325" s="18" t="s">
        <v>4</v>
      </c>
      <c r="D325" s="2" t="s">
        <v>5</v>
      </c>
      <c r="E325" s="18" t="s">
        <v>2</v>
      </c>
      <c r="F325" s="19" t="s">
        <v>19</v>
      </c>
      <c r="G325" s="5" t="s">
        <v>10</v>
      </c>
      <c r="H325" s="2" t="s">
        <v>3</v>
      </c>
      <c r="I325" s="151"/>
    </row>
    <row r="326" spans="1:9" ht="27" customHeight="1" x14ac:dyDescent="0.3">
      <c r="A326" s="24">
        <v>45876</v>
      </c>
      <c r="B326" s="12" t="s">
        <v>119</v>
      </c>
      <c r="C326" s="25"/>
      <c r="D326" s="10">
        <v>4</v>
      </c>
      <c r="E326" s="25"/>
      <c r="F326" s="26">
        <v>1</v>
      </c>
      <c r="G326" s="27"/>
      <c r="H326" s="10"/>
      <c r="I326" s="22">
        <f>C326*4000+D326*6000+E326*13000+F326*10000+G326*18000+H326*10000</f>
        <v>34000</v>
      </c>
    </row>
    <row r="327" spans="1:9" ht="27" customHeight="1" thickBot="1" x14ac:dyDescent="0.35">
      <c r="A327" s="45"/>
      <c r="B327" s="11"/>
      <c r="C327" s="18"/>
      <c r="D327" s="2"/>
      <c r="E327" s="18"/>
      <c r="F327" s="19"/>
      <c r="G327" s="5"/>
      <c r="H327" s="2"/>
      <c r="I327" s="22">
        <f t="shared" ref="I327" si="63">C327*4000+D327*6000+E327*13000+F327*10000+G327*18000+H327*10000</f>
        <v>0</v>
      </c>
    </row>
    <row r="328" spans="1:9" ht="27" customHeight="1" thickBot="1" x14ac:dyDescent="0.35">
      <c r="A328" s="28" t="s">
        <v>11</v>
      </c>
      <c r="B328" s="13"/>
      <c r="C328" s="29">
        <f t="shared" ref="C328:I328" si="64">SUM(C326:C327)</f>
        <v>0</v>
      </c>
      <c r="D328" s="30">
        <f t="shared" si="64"/>
        <v>4</v>
      </c>
      <c r="E328" s="29">
        <f t="shared" si="64"/>
        <v>0</v>
      </c>
      <c r="F328" s="32">
        <f t="shared" si="64"/>
        <v>1</v>
      </c>
      <c r="G328" s="32">
        <f t="shared" si="64"/>
        <v>0</v>
      </c>
      <c r="H328" s="30">
        <f t="shared" si="64"/>
        <v>0</v>
      </c>
      <c r="I328" s="33">
        <f t="shared" si="64"/>
        <v>34000</v>
      </c>
    </row>
    <row r="329" spans="1:9" ht="27" customHeight="1" x14ac:dyDescent="0.3"/>
    <row r="330" spans="1:9" ht="27" customHeight="1" thickBot="1" x14ac:dyDescent="0.35"/>
    <row r="331" spans="1:9" ht="27" customHeight="1" thickBot="1" x14ac:dyDescent="0.35">
      <c r="A331" s="46" t="s">
        <v>11</v>
      </c>
      <c r="B331" s="47"/>
      <c r="C331" s="48">
        <f t="shared" ref="C331:I331" si="65">C256+C320+C284+C229+C178+C83+C75+C41+C25+C13+C328</f>
        <v>3742.5</v>
      </c>
      <c r="D331" s="49">
        <f t="shared" si="65"/>
        <v>752.5</v>
      </c>
      <c r="E331" s="48">
        <f t="shared" si="65"/>
        <v>86</v>
      </c>
      <c r="F331" s="50">
        <f t="shared" si="65"/>
        <v>158</v>
      </c>
      <c r="G331" s="50">
        <f t="shared" si="65"/>
        <v>183</v>
      </c>
      <c r="H331" s="49">
        <f t="shared" si="65"/>
        <v>271.5</v>
      </c>
      <c r="I331" s="51">
        <f t="shared" si="65"/>
        <v>28350000</v>
      </c>
    </row>
    <row r="332" spans="1:9" ht="27" customHeight="1" x14ac:dyDescent="0.3"/>
    <row r="333" spans="1:9" ht="27" customHeight="1" x14ac:dyDescent="0.3"/>
    <row r="334" spans="1:9" ht="27" customHeight="1" x14ac:dyDescent="0.3"/>
    <row r="335" spans="1:9" ht="27" customHeight="1" x14ac:dyDescent="0.3"/>
    <row r="336" spans="1:9" ht="27" customHeight="1" x14ac:dyDescent="0.3"/>
    <row r="337" ht="27" customHeight="1" x14ac:dyDescent="0.3"/>
    <row r="338" ht="27" customHeight="1" x14ac:dyDescent="0.3"/>
    <row r="339" ht="27" customHeight="1" x14ac:dyDescent="0.3"/>
    <row r="340" ht="27" customHeight="1" x14ac:dyDescent="0.3"/>
  </sheetData>
  <sortState xmlns:xlrd2="http://schemas.microsoft.com/office/spreadsheetml/2017/richdata2" ref="A184:I196">
    <sortCondition ref="A184:A196"/>
  </sortState>
  <mergeCells count="66">
    <mergeCell ref="A286:I286"/>
    <mergeCell ref="A287:A288"/>
    <mergeCell ref="B287:B288"/>
    <mergeCell ref="C287:D287"/>
    <mergeCell ref="E287:H287"/>
    <mergeCell ref="I287:I288"/>
    <mergeCell ref="A230:I230"/>
    <mergeCell ref="A231:A232"/>
    <mergeCell ref="B231:B232"/>
    <mergeCell ref="C231:D231"/>
    <mergeCell ref="E231:H231"/>
    <mergeCell ref="I231:I232"/>
    <mergeCell ref="A43:I43"/>
    <mergeCell ref="A44:A45"/>
    <mergeCell ref="B44:B45"/>
    <mergeCell ref="C44:D44"/>
    <mergeCell ref="E44:H44"/>
    <mergeCell ref="I44:I45"/>
    <mergeCell ref="A77:I77"/>
    <mergeCell ref="A78:A79"/>
    <mergeCell ref="B78:B79"/>
    <mergeCell ref="C78:D78"/>
    <mergeCell ref="E78:H78"/>
    <mergeCell ref="I78:I79"/>
    <mergeCell ref="A1:I1"/>
    <mergeCell ref="B2:B3"/>
    <mergeCell ref="A2:A3"/>
    <mergeCell ref="A15:I15"/>
    <mergeCell ref="A16:A17"/>
    <mergeCell ref="B16:B17"/>
    <mergeCell ref="C16:D16"/>
    <mergeCell ref="E16:H16"/>
    <mergeCell ref="I16:I17"/>
    <mergeCell ref="I2:I3"/>
    <mergeCell ref="E2:H2"/>
    <mergeCell ref="C2:D2"/>
    <mergeCell ref="A27:I27"/>
    <mergeCell ref="A28:A29"/>
    <mergeCell ref="B28:B29"/>
    <mergeCell ref="C28:D28"/>
    <mergeCell ref="E28:H28"/>
    <mergeCell ref="I28:I29"/>
    <mergeCell ref="A85:I85"/>
    <mergeCell ref="A86:A87"/>
    <mergeCell ref="B86:B87"/>
    <mergeCell ref="C86:D86"/>
    <mergeCell ref="E86:H86"/>
    <mergeCell ref="I86:I87"/>
    <mergeCell ref="A180:I180"/>
    <mergeCell ref="A181:A182"/>
    <mergeCell ref="B181:B182"/>
    <mergeCell ref="C181:D181"/>
    <mergeCell ref="E181:H181"/>
    <mergeCell ref="I181:I182"/>
    <mergeCell ref="A259:I259"/>
    <mergeCell ref="A260:A261"/>
    <mergeCell ref="B260:B261"/>
    <mergeCell ref="C260:D260"/>
    <mergeCell ref="E260:H260"/>
    <mergeCell ref="I260:I261"/>
    <mergeCell ref="A323:I323"/>
    <mergeCell ref="A324:A325"/>
    <mergeCell ref="B324:B325"/>
    <mergeCell ref="C324:D324"/>
    <mergeCell ref="E324:H324"/>
    <mergeCell ref="I324:I32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F487DC-6619-43FF-AA5F-D1200C4402A5}">
  <sheetPr codeName="Munka2">
    <pageSetUpPr fitToPage="1"/>
  </sheetPr>
  <dimension ref="A1:I29"/>
  <sheetViews>
    <sheetView tabSelected="1" view="pageLayout" topLeftCell="B13" zoomScaleNormal="40" workbookViewId="0">
      <selection activeCell="I18" sqref="I18"/>
    </sheetView>
  </sheetViews>
  <sheetFormatPr defaultRowHeight="14" x14ac:dyDescent="0.3"/>
  <cols>
    <col min="1" max="1" width="10.59765625" customWidth="1"/>
    <col min="2" max="2" width="61.3984375" bestFit="1" customWidth="1"/>
    <col min="3" max="3" width="8.69921875" bestFit="1" customWidth="1"/>
    <col min="4" max="4" width="7.09765625" bestFit="1" customWidth="1"/>
    <col min="5" max="5" width="4.69921875" bestFit="1" customWidth="1"/>
    <col min="6" max="6" width="5.8984375" bestFit="1" customWidth="1"/>
    <col min="7" max="7" width="7.8984375" customWidth="1"/>
    <col min="8" max="8" width="9.59765625" bestFit="1" customWidth="1"/>
    <col min="9" max="9" width="18.09765625" customWidth="1"/>
  </cols>
  <sheetData>
    <row r="1" spans="1:9" ht="101.45" customHeight="1" thickBot="1" x14ac:dyDescent="0.35">
      <c r="A1" s="141" t="s">
        <v>214</v>
      </c>
      <c r="B1" s="141"/>
      <c r="C1" s="141"/>
      <c r="D1" s="141"/>
      <c r="E1" s="141"/>
      <c r="F1" s="141"/>
      <c r="G1" s="141"/>
      <c r="H1" s="141"/>
    </row>
    <row r="2" spans="1:9" ht="15.05" thickBot="1" x14ac:dyDescent="0.35"/>
    <row r="3" spans="1:9" ht="27" customHeight="1" thickBot="1" x14ac:dyDescent="0.35">
      <c r="A3" s="115" t="s">
        <v>217</v>
      </c>
      <c r="B3" s="116"/>
      <c r="C3" s="116"/>
      <c r="D3" s="116"/>
      <c r="E3" s="116"/>
      <c r="F3" s="116"/>
      <c r="G3" s="116"/>
      <c r="H3" s="116"/>
      <c r="I3" s="117"/>
    </row>
    <row r="4" spans="1:9" ht="27" customHeight="1" thickBot="1" x14ac:dyDescent="0.35">
      <c r="A4" s="102" t="s">
        <v>0</v>
      </c>
      <c r="B4" s="102" t="s">
        <v>1</v>
      </c>
      <c r="C4" s="102" t="s">
        <v>4</v>
      </c>
      <c r="D4" s="103" t="s">
        <v>5</v>
      </c>
      <c r="E4" s="102" t="s">
        <v>2</v>
      </c>
      <c r="F4" s="104" t="s">
        <v>19</v>
      </c>
      <c r="G4" s="32" t="s">
        <v>10</v>
      </c>
      <c r="H4" s="103" t="s">
        <v>3</v>
      </c>
      <c r="I4" s="101" t="s">
        <v>9</v>
      </c>
    </row>
    <row r="5" spans="1:9" ht="27" customHeight="1" x14ac:dyDescent="0.3">
      <c r="A5" s="97">
        <v>45971</v>
      </c>
      <c r="B5" s="98" t="s">
        <v>221</v>
      </c>
      <c r="C5" s="99"/>
      <c r="D5" s="100"/>
      <c r="E5" s="99"/>
      <c r="F5" s="77"/>
      <c r="G5" s="78">
        <v>1</v>
      </c>
      <c r="H5" s="100"/>
      <c r="I5" s="59">
        <f t="shared" ref="I5:I11" si="0">C5*4000+D5*6000+E5*13000+F5*10000+G5*18000+H5*10000</f>
        <v>18000</v>
      </c>
    </row>
    <row r="6" spans="1:9" ht="27" customHeight="1" x14ac:dyDescent="0.3">
      <c r="A6" s="94">
        <v>45972</v>
      </c>
      <c r="B6" s="93" t="s">
        <v>198</v>
      </c>
      <c r="C6" s="95">
        <v>4</v>
      </c>
      <c r="D6" s="96"/>
      <c r="E6" s="95"/>
      <c r="F6" s="79"/>
      <c r="G6" s="80"/>
      <c r="H6" s="96">
        <v>1</v>
      </c>
      <c r="I6" s="59">
        <f t="shared" si="0"/>
        <v>26000</v>
      </c>
    </row>
    <row r="7" spans="1:9" ht="27" customHeight="1" x14ac:dyDescent="0.3">
      <c r="A7" s="97">
        <v>45974</v>
      </c>
      <c r="B7" s="98" t="s">
        <v>221</v>
      </c>
      <c r="C7" s="99"/>
      <c r="D7" s="100"/>
      <c r="E7" s="99"/>
      <c r="F7" s="77"/>
      <c r="G7" s="78">
        <v>1</v>
      </c>
      <c r="H7" s="100"/>
      <c r="I7" s="59">
        <f t="shared" si="0"/>
        <v>18000</v>
      </c>
    </row>
    <row r="8" spans="1:9" ht="27" customHeight="1" x14ac:dyDescent="0.3">
      <c r="A8" s="97">
        <v>45979</v>
      </c>
      <c r="B8" s="98" t="s">
        <v>222</v>
      </c>
      <c r="C8" s="99">
        <v>2</v>
      </c>
      <c r="D8" s="100"/>
      <c r="E8" s="99">
        <v>1</v>
      </c>
      <c r="F8" s="77"/>
      <c r="G8" s="78">
        <v>1</v>
      </c>
      <c r="H8" s="100"/>
      <c r="I8" s="59">
        <f t="shared" si="0"/>
        <v>39000</v>
      </c>
    </row>
    <row r="9" spans="1:9" ht="27" customHeight="1" x14ac:dyDescent="0.3">
      <c r="A9" s="97">
        <v>45986</v>
      </c>
      <c r="B9" s="98" t="s">
        <v>223</v>
      </c>
      <c r="C9" s="99"/>
      <c r="D9" s="100"/>
      <c r="E9" s="99"/>
      <c r="F9" s="77"/>
      <c r="G9" s="78">
        <v>1</v>
      </c>
      <c r="H9" s="100"/>
      <c r="I9" s="59">
        <f t="shared" si="0"/>
        <v>18000</v>
      </c>
    </row>
    <row r="10" spans="1:9" ht="27" customHeight="1" x14ac:dyDescent="0.3">
      <c r="A10" s="97">
        <v>45996</v>
      </c>
      <c r="B10" s="98" t="s">
        <v>224</v>
      </c>
      <c r="C10" s="99"/>
      <c r="D10" s="100"/>
      <c r="E10" s="99"/>
      <c r="F10" s="77"/>
      <c r="G10" s="78">
        <v>1</v>
      </c>
      <c r="H10" s="100"/>
      <c r="I10" s="59">
        <f>C10*4000+D10*6000+E10*13000+F10*10000+G10*18000+H10*10000</f>
        <v>18000</v>
      </c>
    </row>
    <row r="11" spans="1:9" ht="27" customHeight="1" thickBot="1" x14ac:dyDescent="0.35">
      <c r="A11" s="105">
        <v>46013</v>
      </c>
      <c r="B11" s="106" t="s">
        <v>225</v>
      </c>
      <c r="C11" s="107">
        <v>22.5</v>
      </c>
      <c r="D11" s="108"/>
      <c r="E11" s="107"/>
      <c r="F11" s="109">
        <v>1</v>
      </c>
      <c r="G11" s="110"/>
      <c r="H11" s="108"/>
      <c r="I11" s="59">
        <f t="shared" si="0"/>
        <v>100000</v>
      </c>
    </row>
    <row r="12" spans="1:9" ht="27" customHeight="1" thickBot="1" x14ac:dyDescent="0.35">
      <c r="A12" s="46" t="s">
        <v>11</v>
      </c>
      <c r="B12" s="47"/>
      <c r="C12" s="48">
        <f>SUM(C5:C11)</f>
        <v>28.5</v>
      </c>
      <c r="D12" s="49">
        <f t="shared" ref="D12:H12" si="1">SUM(D5:D11)</f>
        <v>0</v>
      </c>
      <c r="E12" s="48">
        <f t="shared" si="1"/>
        <v>1</v>
      </c>
      <c r="F12" s="50">
        <f t="shared" si="1"/>
        <v>1</v>
      </c>
      <c r="G12" s="50">
        <f t="shared" si="1"/>
        <v>5</v>
      </c>
      <c r="H12" s="49">
        <f t="shared" si="1"/>
        <v>1</v>
      </c>
      <c r="I12" s="51">
        <f>SUM(I5:I11)</f>
        <v>237000</v>
      </c>
    </row>
    <row r="13" spans="1:9" ht="27" customHeight="1" x14ac:dyDescent="0.3">
      <c r="A13" s="42"/>
      <c r="B13" s="37"/>
      <c r="C13" s="37"/>
      <c r="D13" s="37"/>
      <c r="E13" s="37"/>
      <c r="F13" s="37"/>
      <c r="G13" s="37"/>
      <c r="H13" s="37"/>
      <c r="I13" s="111"/>
    </row>
    <row r="14" spans="1:9" ht="27" customHeight="1" x14ac:dyDescent="0.3">
      <c r="A14" s="42"/>
      <c r="B14" s="37"/>
      <c r="C14" s="37"/>
      <c r="D14" s="37"/>
      <c r="E14" s="37"/>
      <c r="F14" s="37"/>
      <c r="G14" s="37"/>
      <c r="H14" s="37"/>
      <c r="I14" s="111"/>
    </row>
    <row r="15" spans="1:9" ht="27" customHeight="1" x14ac:dyDescent="0.3">
      <c r="A15" s="42"/>
      <c r="B15" s="37"/>
      <c r="C15" s="37"/>
      <c r="D15" s="37"/>
      <c r="E15" s="37"/>
      <c r="F15" s="37"/>
      <c r="G15" s="37"/>
      <c r="H15" s="37"/>
      <c r="I15" s="111"/>
    </row>
    <row r="18" spans="1:9" ht="15.05" thickBot="1" x14ac:dyDescent="0.35"/>
    <row r="19" spans="1:9" ht="23.4" customHeight="1" thickBot="1" x14ac:dyDescent="0.35">
      <c r="A19" s="118" t="s">
        <v>227</v>
      </c>
      <c r="B19" s="119"/>
      <c r="C19" s="119"/>
      <c r="D19" s="119"/>
      <c r="E19" s="119"/>
      <c r="F19" s="119"/>
      <c r="G19" s="119"/>
      <c r="H19" s="119"/>
      <c r="I19" s="120"/>
    </row>
    <row r="20" spans="1:9" ht="23.4" customHeight="1" x14ac:dyDescent="0.3">
      <c r="A20" s="123" t="s">
        <v>220</v>
      </c>
      <c r="B20" s="124"/>
      <c r="C20" s="124"/>
      <c r="D20" s="124"/>
      <c r="E20" s="124"/>
      <c r="F20" s="124"/>
      <c r="G20" s="124"/>
      <c r="H20" s="125"/>
      <c r="I20" s="121" t="s">
        <v>9</v>
      </c>
    </row>
    <row r="21" spans="1:9" ht="23.4" customHeight="1" thickBot="1" x14ac:dyDescent="0.35">
      <c r="A21" s="126"/>
      <c r="B21" s="127"/>
      <c r="C21" s="127"/>
      <c r="D21" s="127"/>
      <c r="E21" s="127"/>
      <c r="F21" s="127"/>
      <c r="G21" s="127"/>
      <c r="H21" s="128"/>
      <c r="I21" s="122"/>
    </row>
    <row r="22" spans="1:9" ht="23.4" customHeight="1" x14ac:dyDescent="0.3">
      <c r="A22" s="135" t="s">
        <v>226</v>
      </c>
      <c r="B22" s="136"/>
      <c r="C22" s="136"/>
      <c r="D22" s="136"/>
      <c r="E22" s="136"/>
      <c r="F22" s="136"/>
      <c r="G22" s="136"/>
      <c r="H22" s="137"/>
      <c r="I22" s="138">
        <v>1480000</v>
      </c>
    </row>
    <row r="23" spans="1:9" ht="23.4" customHeight="1" x14ac:dyDescent="0.3">
      <c r="A23" s="129" t="s">
        <v>218</v>
      </c>
      <c r="B23" s="130"/>
      <c r="C23" s="130"/>
      <c r="D23" s="130"/>
      <c r="E23" s="130"/>
      <c r="F23" s="130"/>
      <c r="G23" s="130"/>
      <c r="H23" s="131"/>
      <c r="I23" s="139"/>
    </row>
    <row r="24" spans="1:9" ht="23.4" customHeight="1" thickBot="1" x14ac:dyDescent="0.35">
      <c r="A24" s="132" t="s">
        <v>219</v>
      </c>
      <c r="B24" s="133"/>
      <c r="C24" s="133"/>
      <c r="D24" s="133"/>
      <c r="E24" s="133"/>
      <c r="F24" s="133"/>
      <c r="G24" s="133"/>
      <c r="H24" s="134"/>
      <c r="I24" s="140"/>
    </row>
    <row r="25" spans="1:9" ht="23.4" customHeight="1" x14ac:dyDescent="0.3">
      <c r="A25" s="112"/>
      <c r="B25" s="112"/>
      <c r="C25" s="112"/>
      <c r="D25" s="112"/>
      <c r="E25" s="112"/>
      <c r="F25" s="112"/>
      <c r="G25" s="112"/>
      <c r="H25" s="112"/>
      <c r="I25" s="111"/>
    </row>
    <row r="26" spans="1:9" ht="23.4" customHeight="1" x14ac:dyDescent="0.3">
      <c r="A26" s="112"/>
      <c r="B26" s="112"/>
      <c r="C26" s="112"/>
      <c r="D26" s="112"/>
      <c r="E26" s="112"/>
      <c r="F26" s="112"/>
      <c r="G26" s="112"/>
      <c r="H26" s="112"/>
      <c r="I26" s="111"/>
    </row>
    <row r="27" spans="1:9" x14ac:dyDescent="0.3">
      <c r="A27" s="114" t="s">
        <v>228</v>
      </c>
      <c r="B27" s="114"/>
    </row>
    <row r="28" spans="1:9" x14ac:dyDescent="0.3">
      <c r="G28" s="113" t="s">
        <v>215</v>
      </c>
      <c r="H28" s="113"/>
    </row>
    <row r="29" spans="1:9" x14ac:dyDescent="0.3">
      <c r="G29" s="113" t="s">
        <v>216</v>
      </c>
      <c r="H29" s="113"/>
    </row>
  </sheetData>
  <mergeCells count="12">
    <mergeCell ref="A1:H1"/>
    <mergeCell ref="G28:H28"/>
    <mergeCell ref="G29:H29"/>
    <mergeCell ref="A27:B27"/>
    <mergeCell ref="A3:I3"/>
    <mergeCell ref="A19:I19"/>
    <mergeCell ref="I20:I21"/>
    <mergeCell ref="A20:H21"/>
    <mergeCell ref="A23:H23"/>
    <mergeCell ref="A24:H24"/>
    <mergeCell ref="A22:H22"/>
    <mergeCell ref="I22:I24"/>
  </mergeCells>
  <pageMargins left="0.7" right="0.7" top="0.75" bottom="0.75" header="0.3" footer="0.3"/>
  <pageSetup paperSize="9" scale="97" fitToHeight="0" orientation="landscape" r:id="rId1"/>
  <headerFooter>
    <oddFooter>&amp;C&amp;P</oddFooter>
  </headerFooter>
  <drawing r:id="rId2"/>
  <legacyDrawing r:id="rId3"/>
  <oleObjects>
    <mc:AlternateContent xmlns:mc="http://schemas.openxmlformats.org/markup-compatibility/2006">
      <mc:Choice Requires="x14">
        <oleObject progId="CorelDRAW.Graphic.9" shapeId="1026" r:id="rId4">
          <objectPr defaultSize="0" autoPict="0" r:id="rId5">
            <anchor moveWithCells="1" sizeWithCells="1">
              <from>
                <xdr:col>8</xdr:col>
                <xdr:colOff>0</xdr:colOff>
                <xdr:row>0</xdr:row>
                <xdr:rowOff>6824</xdr:rowOff>
              </from>
              <to>
                <xdr:col>9</xdr:col>
                <xdr:colOff>0</xdr:colOff>
                <xdr:row>1</xdr:row>
                <xdr:rowOff>0</xdr:rowOff>
              </to>
            </anchor>
          </objectPr>
        </oleObject>
      </mc:Choice>
      <mc:Fallback>
        <oleObject progId="CorelDRAW.Graphic.9" shapeId="1026" r:id="rId4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2</vt:i4>
      </vt:variant>
    </vt:vector>
  </HeadingPairs>
  <TitlesOfParts>
    <vt:vector size="2" baseType="lpstr">
      <vt:lpstr>csoportosított</vt:lpstr>
      <vt:lpstr>Munka2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Hivatal3</cp:lastModifiedBy>
  <cp:lastPrinted>2026-08-13T09:53:17Z</cp:lastPrinted>
  <dcterms:created xsi:type="dcterms:W3CDTF">2020-05-11T12:22:50Z</dcterms:created>
  <dcterms:modified xsi:type="dcterms:W3CDTF">2026-08-18T09:21:50Z</dcterms:modified>
</cp:coreProperties>
</file>